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090"/>
  </bookViews>
  <sheets>
    <sheet name="resumen" sheetId="1" r:id="rId1"/>
    <sheet name="Modelos" sheetId="2" r:id="rId2"/>
    <sheet name="Veg. incendiada_unicos" sheetId="3" r:id="rId3"/>
    <sheet name="Hoja1" sheetId="4" r:id="rId4"/>
  </sheets>
  <definedNames>
    <definedName name="_xlnm.Database">resumen!$A$1:$C$119</definedName>
  </definedNames>
  <calcPr calcId="145621"/>
</workbook>
</file>

<file path=xl/calcChain.xml><?xml version="1.0" encoding="utf-8"?>
<calcChain xmlns="http://schemas.openxmlformats.org/spreadsheetml/2006/main">
  <c r="M10" i="4" l="1"/>
  <c r="L10" i="4"/>
  <c r="K10" i="4"/>
  <c r="J10" i="4"/>
  <c r="I10" i="4"/>
  <c r="H10" i="4"/>
  <c r="G10" i="4"/>
  <c r="F10" i="4"/>
  <c r="E10" i="4"/>
  <c r="D10" i="4"/>
  <c r="C10" i="4"/>
  <c r="B10" i="4"/>
  <c r="M9" i="4"/>
  <c r="L9" i="4"/>
  <c r="K9" i="4"/>
  <c r="J9" i="4"/>
  <c r="I9" i="4"/>
  <c r="H9" i="4"/>
  <c r="G9" i="4"/>
  <c r="F9" i="4"/>
  <c r="E9" i="4"/>
  <c r="D9" i="4"/>
  <c r="C9" i="4"/>
  <c r="B9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" i="3"/>
  <c r="N14" i="1"/>
  <c r="M14" i="1"/>
  <c r="L14" i="1"/>
  <c r="K14" i="1"/>
  <c r="J14" i="1"/>
  <c r="I14" i="1"/>
  <c r="H14" i="1"/>
  <c r="G14" i="1"/>
  <c r="O13" i="1"/>
  <c r="I39" i="1"/>
  <c r="H39" i="1"/>
  <c r="G39" i="1"/>
  <c r="F39" i="1"/>
  <c r="I38" i="1"/>
  <c r="H38" i="1"/>
  <c r="G38" i="1"/>
  <c r="F38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M29" i="1"/>
  <c r="O29" i="1" s="1"/>
  <c r="N29" i="1"/>
  <c r="L29" i="1"/>
  <c r="O37" i="1"/>
  <c r="O30" i="1"/>
  <c r="O31" i="1"/>
  <c r="O32" i="1"/>
  <c r="O33" i="1"/>
  <c r="O34" i="1"/>
  <c r="O35" i="1"/>
  <c r="O36" i="1"/>
  <c r="I37" i="1"/>
  <c r="I36" i="1"/>
  <c r="I35" i="1"/>
  <c r="I34" i="1"/>
  <c r="I33" i="1"/>
  <c r="I32" i="1"/>
  <c r="I31" i="1"/>
  <c r="I30" i="1"/>
  <c r="I29" i="1"/>
  <c r="G30" i="1"/>
  <c r="G31" i="1"/>
  <c r="G32" i="1"/>
  <c r="G33" i="1"/>
  <c r="G34" i="1"/>
  <c r="G35" i="1"/>
  <c r="G36" i="1"/>
  <c r="G37" i="1"/>
  <c r="G29" i="1"/>
  <c r="P19" i="1"/>
  <c r="P20" i="1"/>
  <c r="P21" i="1"/>
  <c r="P22" i="1"/>
  <c r="P23" i="1"/>
  <c r="P24" i="1"/>
  <c r="P18" i="1"/>
  <c r="O24" i="1"/>
  <c r="O23" i="1"/>
  <c r="O22" i="1"/>
  <c r="O21" i="1"/>
  <c r="O20" i="1"/>
  <c r="O19" i="1"/>
  <c r="O18" i="1"/>
  <c r="F11" i="1"/>
  <c r="G11" i="1"/>
  <c r="H11" i="1"/>
  <c r="I11" i="1"/>
  <c r="J11" i="1"/>
  <c r="K11" i="1"/>
  <c r="L11" i="1"/>
  <c r="M11" i="1"/>
  <c r="N11" i="1"/>
  <c r="O11" i="1"/>
  <c r="Q60" i="1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" i="3"/>
  <c r="P3" i="1"/>
  <c r="P4" i="1"/>
  <c r="P5" i="1"/>
  <c r="P6" i="1"/>
  <c r="P7" i="1"/>
  <c r="P8" i="1"/>
  <c r="P9" i="1"/>
  <c r="P10" i="1"/>
  <c r="P2" i="1"/>
  <c r="G18" i="1" l="1"/>
  <c r="P11" i="1"/>
  <c r="H18" i="1"/>
  <c r="L18" i="1"/>
  <c r="K18" i="1"/>
  <c r="I18" i="1"/>
  <c r="N18" i="1"/>
  <c r="F18" i="1"/>
  <c r="J18" i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28" i="3" l="1"/>
  <c r="G19" i="1"/>
  <c r="L20" i="1"/>
  <c r="I21" i="1"/>
  <c r="J22" i="1"/>
  <c r="F23" i="1"/>
  <c r="H24" i="1"/>
  <c r="F25" i="1"/>
  <c r="F26" i="1"/>
  <c r="H19" i="1" l="1"/>
  <c r="O12" i="1"/>
  <c r="I23" i="1"/>
  <c r="K19" i="1"/>
  <c r="F21" i="1"/>
  <c r="J19" i="1"/>
  <c r="I20" i="1"/>
  <c r="J21" i="1"/>
  <c r="F20" i="1"/>
  <c r="G21" i="1"/>
  <c r="K21" i="1"/>
  <c r="F19" i="1"/>
  <c r="I19" i="1"/>
  <c r="G20" i="1"/>
  <c r="K20" i="1"/>
  <c r="H21" i="1"/>
  <c r="F22" i="1"/>
  <c r="F24" i="1"/>
  <c r="J20" i="1"/>
  <c r="M19" i="1"/>
  <c r="H2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2" i="1"/>
  <c r="K12" i="1" l="1"/>
  <c r="G12" i="1"/>
  <c r="N12" i="1"/>
  <c r="J12" i="1"/>
  <c r="F12" i="1"/>
  <c r="L12" i="1"/>
  <c r="I12" i="1"/>
  <c r="H12" i="1"/>
  <c r="M12" i="1"/>
  <c r="P12" i="1" l="1"/>
</calcChain>
</file>

<file path=xl/sharedStrings.xml><?xml version="1.0" encoding="utf-8"?>
<sst xmlns="http://schemas.openxmlformats.org/spreadsheetml/2006/main" count="235" uniqueCount="188">
  <si>
    <t>TIPO</t>
  </si>
  <si>
    <t>COUNT</t>
  </si>
  <si>
    <t>2011</t>
  </si>
  <si>
    <t>2012</t>
  </si>
  <si>
    <t>20122011</t>
  </si>
  <si>
    <t>2013</t>
  </si>
  <si>
    <t>2013 2011</t>
  </si>
  <si>
    <t>20132012</t>
  </si>
  <si>
    <t>201320122011</t>
  </si>
  <si>
    <t>2014</t>
  </si>
  <si>
    <t>2014  2011</t>
  </si>
  <si>
    <t>20142013</t>
  </si>
  <si>
    <t>20142013 2011</t>
  </si>
  <si>
    <t>2015</t>
  </si>
  <si>
    <t>2015   2011</t>
  </si>
  <si>
    <t>2015  2012</t>
  </si>
  <si>
    <t>2015 2013</t>
  </si>
  <si>
    <t>2016</t>
  </si>
  <si>
    <t>2016    2011</t>
  </si>
  <si>
    <t>2016   2012</t>
  </si>
  <si>
    <t>2016   20122011</t>
  </si>
  <si>
    <t>2016  2013</t>
  </si>
  <si>
    <t>2016  2013 2011</t>
  </si>
  <si>
    <t>2016  20132012</t>
  </si>
  <si>
    <t>2016  201320122011</t>
  </si>
  <si>
    <t>2016 2014</t>
  </si>
  <si>
    <t>2016 2014  2011</t>
  </si>
  <si>
    <t>2016 20142013</t>
  </si>
  <si>
    <t>2016 20142013 2011</t>
  </si>
  <si>
    <t>20162015</t>
  </si>
  <si>
    <t>20162015 2013</t>
  </si>
  <si>
    <t>201620152014</t>
  </si>
  <si>
    <t>2016201520142013</t>
  </si>
  <si>
    <t>2017</t>
  </si>
  <si>
    <t>2017     2011</t>
  </si>
  <si>
    <t>2017    2012</t>
  </si>
  <si>
    <t>2017    20122011</t>
  </si>
  <si>
    <t>2017   2013</t>
  </si>
  <si>
    <t>2017   2013 2011</t>
  </si>
  <si>
    <t>2017   20132012</t>
  </si>
  <si>
    <t>2017   201320122011</t>
  </si>
  <si>
    <t>2017  2014</t>
  </si>
  <si>
    <t>2017  2014  2011</t>
  </si>
  <si>
    <t>2017  20142013</t>
  </si>
  <si>
    <t>2017  20142013 2011</t>
  </si>
  <si>
    <t>2017 2015</t>
  </si>
  <si>
    <t>2017 2015   2011</t>
  </si>
  <si>
    <t>2017 2015 2013</t>
  </si>
  <si>
    <t>2017 20152014</t>
  </si>
  <si>
    <t>2017 201520142013</t>
  </si>
  <si>
    <t>20172016</t>
  </si>
  <si>
    <t>20172016    2011</t>
  </si>
  <si>
    <t>20172016   2012</t>
  </si>
  <si>
    <t>20172016   20122011</t>
  </si>
  <si>
    <t>20172016  2013</t>
  </si>
  <si>
    <t>20172016  2013 2011</t>
  </si>
  <si>
    <t>20172016  20132012</t>
  </si>
  <si>
    <t>20172016  201320122011</t>
  </si>
  <si>
    <t>20172016 2014</t>
  </si>
  <si>
    <t>20172016 2014  2011</t>
  </si>
  <si>
    <t>20172016 20142013</t>
  </si>
  <si>
    <t>20172016 20142013 2011</t>
  </si>
  <si>
    <t>201720162015</t>
  </si>
  <si>
    <t>201720162015 2013</t>
  </si>
  <si>
    <t>2017201620152014</t>
  </si>
  <si>
    <t>20172016201520142013</t>
  </si>
  <si>
    <t>2018</t>
  </si>
  <si>
    <t>2018      2011</t>
  </si>
  <si>
    <t>2018     2012</t>
  </si>
  <si>
    <t>2018     20122011</t>
  </si>
  <si>
    <t>2018    2013</t>
  </si>
  <si>
    <t>2018    2013 2011</t>
  </si>
  <si>
    <t>2018    20132012</t>
  </si>
  <si>
    <t>2018    201320122011</t>
  </si>
  <si>
    <t>2018   2014</t>
  </si>
  <si>
    <t>2018   2014  2011</t>
  </si>
  <si>
    <t>2018   20142013</t>
  </si>
  <si>
    <t>2018  2015</t>
  </si>
  <si>
    <t>2018  2015  2012</t>
  </si>
  <si>
    <t>2018  2015 2013</t>
  </si>
  <si>
    <t>2018  2015 20132012</t>
  </si>
  <si>
    <t>2018  20152014</t>
  </si>
  <si>
    <t>2018  201520142013</t>
  </si>
  <si>
    <t>2018 2016</t>
  </si>
  <si>
    <t>2018 2016    2011</t>
  </si>
  <si>
    <t>2018 2016   2012</t>
  </si>
  <si>
    <t>2018 2016   20122011</t>
  </si>
  <si>
    <t>2018 2016  2013</t>
  </si>
  <si>
    <t>2018 2016  2013 2011</t>
  </si>
  <si>
    <t>2018 2016  20132012</t>
  </si>
  <si>
    <t>2018 2016  201320122011</t>
  </si>
  <si>
    <t>2018 2016 2014</t>
  </si>
  <si>
    <t>2018 2016 2014  2011</t>
  </si>
  <si>
    <t>2018 2016 20142013</t>
  </si>
  <si>
    <t>2018 2016 201420132012</t>
  </si>
  <si>
    <t>2018 20162015</t>
  </si>
  <si>
    <t>2018 20162015 2013</t>
  </si>
  <si>
    <t>2018 201620152014</t>
  </si>
  <si>
    <t>2018 2016201520142013</t>
  </si>
  <si>
    <t>20182017</t>
  </si>
  <si>
    <t>20182017     2011</t>
  </si>
  <si>
    <t>20182017    2012</t>
  </si>
  <si>
    <t>20182017   2013</t>
  </si>
  <si>
    <t>20182017   2013 2011</t>
  </si>
  <si>
    <t>20182017   20132012</t>
  </si>
  <si>
    <t>20182017  2014</t>
  </si>
  <si>
    <t>20182017  2014  2011</t>
  </si>
  <si>
    <t>20182017  20142013</t>
  </si>
  <si>
    <t>20182017 2015</t>
  </si>
  <si>
    <t>20182017 2015 2013</t>
  </si>
  <si>
    <t>20182017 20152014</t>
  </si>
  <si>
    <t>20182017 201520142013</t>
  </si>
  <si>
    <t>201820172016</t>
  </si>
  <si>
    <t>201820172016   2012</t>
  </si>
  <si>
    <t>201820172016  2013</t>
  </si>
  <si>
    <t>201820172016 2014</t>
  </si>
  <si>
    <t>201820172016 20142013</t>
  </si>
  <si>
    <t>2018201720162015</t>
  </si>
  <si>
    <t>20182017201620152014</t>
  </si>
  <si>
    <t>201820172016201520142013</t>
  </si>
  <si>
    <t>Superficie (ha)</t>
  </si>
  <si>
    <t>factor</t>
  </si>
  <si>
    <t>variable</t>
  </si>
  <si>
    <t>incendios nuevos</t>
  </si>
  <si>
    <t>incendios frecuentes</t>
  </si>
  <si>
    <t>Mapa de frecuencia de incendios</t>
  </si>
  <si>
    <t>Potencial de carga de combustible para incendios nuevos</t>
  </si>
  <si>
    <t>Cercanía con factores antropogénicos de incendio</t>
  </si>
  <si>
    <t>Descr_ok</t>
  </si>
  <si>
    <t>Pixeles</t>
  </si>
  <si>
    <t>Vegetación secundaria arbustiva o herbácea</t>
  </si>
  <si>
    <t>Selva baja caducifolia</t>
  </si>
  <si>
    <t>Selva baja caducifolia perturbada</t>
  </si>
  <si>
    <t>Pastizal inducido</t>
  </si>
  <si>
    <t>Bosque de pino</t>
  </si>
  <si>
    <t>Bosque mixto de pino- encino (incluye encino- pino)</t>
  </si>
  <si>
    <t>Bosque de pino perturbado</t>
  </si>
  <si>
    <t>Bosque mixto de pino- oyamel (incluye oyamel- pino)</t>
  </si>
  <si>
    <t>Bosque mixto de pino- encino (incluye encino- pino) perturbado</t>
  </si>
  <si>
    <t>Bosque de encino</t>
  </si>
  <si>
    <t>Bosque de encino perturbado</t>
  </si>
  <si>
    <t>Bosque mixto de pino- oyamel (incluye oyamel- pino) perturbado</t>
  </si>
  <si>
    <t>Pastizal natural</t>
  </si>
  <si>
    <t>Zona de transición entre selva baja caducifolia y bosque templado</t>
  </si>
  <si>
    <t>Rocas</t>
  </si>
  <si>
    <t>Bosque de oyamel</t>
  </si>
  <si>
    <t>Zona sin vegetación aparente</t>
  </si>
  <si>
    <t>Vegetación riparia</t>
  </si>
  <si>
    <t>Bosque seco o plagado</t>
  </si>
  <si>
    <t>Vegetación riparia perturbada</t>
  </si>
  <si>
    <t>Bosque templado con elementos mesófilos</t>
  </si>
  <si>
    <t>Bosque de oyamel perturbado</t>
  </si>
  <si>
    <t>Zacatonal</t>
  </si>
  <si>
    <t>Bosque inducido de especies exóticas</t>
  </si>
  <si>
    <t>Matorral rosetófilo crasicaule</t>
  </si>
  <si>
    <t>Derecho de vía (CFE)</t>
  </si>
  <si>
    <t>Incendios con antecedente múltiple</t>
  </si>
  <si>
    <t>Incendios sin antecedente</t>
  </si>
  <si>
    <t>Incendios con antecedente único</t>
  </si>
  <si>
    <t>Multiantecedente</t>
  </si>
  <si>
    <t>Peso</t>
  </si>
  <si>
    <t>forestal</t>
  </si>
  <si>
    <t>distancia (frecuentes, únicos)</t>
  </si>
  <si>
    <t>Total</t>
  </si>
  <si>
    <t>Suma</t>
  </si>
  <si>
    <t>Porcentaje</t>
  </si>
  <si>
    <t>Hace 1 año</t>
  </si>
  <si>
    <t>Hace 3 años</t>
  </si>
  <si>
    <t>Hace 4 años</t>
  </si>
  <si>
    <t>Hace 5 años</t>
  </si>
  <si>
    <t>Hace 6 años</t>
  </si>
  <si>
    <t>hace 7 años</t>
  </si>
  <si>
    <t>Hace 8 años</t>
  </si>
  <si>
    <t>Hace 2 años</t>
  </si>
  <si>
    <t>Fecha</t>
  </si>
  <si>
    <t>Sin antecedente</t>
  </si>
  <si>
    <t>Monoantecedente</t>
  </si>
  <si>
    <t>a 1 Km</t>
  </si>
  <si>
    <t>a 2 Km</t>
  </si>
  <si>
    <t>a 3 Km</t>
  </si>
  <si>
    <t>a 4 Km</t>
  </si>
  <si>
    <t>a 5 Km</t>
  </si>
  <si>
    <t>a 6 Km</t>
  </si>
  <si>
    <t>a 7 Km</t>
  </si>
  <si>
    <t>a 8 Km</t>
  </si>
  <si>
    <t>a 9 Km</t>
  </si>
  <si>
    <t>a 10 Km</t>
  </si>
  <si>
    <t>Más de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</si>
</sst>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8" fillId="33" borderId="0" xfId="0" applyNumberFormat="1" applyFont="1" applyFill="1"/>
    <xf numFmtId="164" fontId="19" fillId="33" borderId="0" xfId="0" applyNumberFormat="1" applyFont="1" applyFill="1"/>
    <xf numFmtId="1" fontId="19" fillId="33" borderId="0" xfId="0" applyNumberFormat="1" applyFont="1" applyFill="1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1" fontId="19" fillId="34" borderId="0" xfId="0" applyNumberFormat="1" applyFont="1" applyFill="1"/>
    <xf numFmtId="164" fontId="19" fillId="34" borderId="0" xfId="0" applyNumberFormat="1" applyFont="1" applyFill="1"/>
    <xf numFmtId="1" fontId="19" fillId="0" borderId="0" xfId="0" applyNumberFormat="1" applyFont="1" applyFill="1"/>
    <xf numFmtId="164" fontId="19" fillId="0" borderId="0" xfId="0" applyNumberFormat="1" applyFont="1" applyFill="1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center"/>
    </xf>
    <xf numFmtId="0" fontId="0" fillId="34" borderId="0" xfId="0" applyFill="1" applyAlignment="1">
      <alignment horizontal="left" vertical="center"/>
    </xf>
    <xf numFmtId="2" fontId="0" fillId="0" borderId="0" xfId="0" applyNumberFormat="1"/>
    <xf numFmtId="0" fontId="19" fillId="0" borderId="0" xfId="0" applyFont="1" applyFill="1"/>
    <xf numFmtId="2" fontId="18" fillId="0" borderId="0" xfId="42" applyNumberFormat="1" applyFont="1" applyFill="1"/>
    <xf numFmtId="1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right" vertical="center"/>
    </xf>
    <xf numFmtId="1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20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Superficie afectada por tipo de incendio forestal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Serie temporal de incendios</c:v>
          </c:tx>
          <c:invertIfNegative val="0"/>
          <c:cat>
            <c:strRef>
              <c:f>resumen!$A$2:$A$119</c:f>
              <c:strCache>
                <c:ptCount val="118"/>
                <c:pt idx="0">
                  <c:v>2013</c:v>
                </c:pt>
                <c:pt idx="1">
                  <c:v>2017</c:v>
                </c:pt>
                <c:pt idx="2">
                  <c:v>2018</c:v>
                </c:pt>
                <c:pt idx="3">
                  <c:v>2016</c:v>
                </c:pt>
                <c:pt idx="4">
                  <c:v>2011</c:v>
                </c:pt>
                <c:pt idx="5">
                  <c:v>2013 2011</c:v>
                </c:pt>
                <c:pt idx="6">
                  <c:v>2017    2012</c:v>
                </c:pt>
                <c:pt idx="7">
                  <c:v>2017   2013</c:v>
                </c:pt>
                <c:pt idx="8">
                  <c:v>2014</c:v>
                </c:pt>
                <c:pt idx="9">
                  <c:v>2017     2011</c:v>
                </c:pt>
                <c:pt idx="10">
                  <c:v>2012</c:v>
                </c:pt>
                <c:pt idx="11">
                  <c:v>2015</c:v>
                </c:pt>
                <c:pt idx="12">
                  <c:v>2017   2013 2011</c:v>
                </c:pt>
                <c:pt idx="13">
                  <c:v>2018    2013</c:v>
                </c:pt>
                <c:pt idx="14">
                  <c:v>2018   2014</c:v>
                </c:pt>
                <c:pt idx="15">
                  <c:v>2018    2013 2011</c:v>
                </c:pt>
                <c:pt idx="16">
                  <c:v>2017  2014</c:v>
                </c:pt>
                <c:pt idx="17">
                  <c:v>2016  2013</c:v>
                </c:pt>
                <c:pt idx="18">
                  <c:v>20182017</c:v>
                </c:pt>
                <c:pt idx="19">
                  <c:v>2018      2011</c:v>
                </c:pt>
                <c:pt idx="20">
                  <c:v>2018 2016</c:v>
                </c:pt>
                <c:pt idx="21">
                  <c:v>20172016</c:v>
                </c:pt>
                <c:pt idx="22">
                  <c:v>2016    2011</c:v>
                </c:pt>
                <c:pt idx="23">
                  <c:v>2016   2012</c:v>
                </c:pt>
                <c:pt idx="24">
                  <c:v>2015   2011</c:v>
                </c:pt>
                <c:pt idx="25">
                  <c:v>201820172016</c:v>
                </c:pt>
                <c:pt idx="26">
                  <c:v>2018 2016 2014</c:v>
                </c:pt>
                <c:pt idx="27">
                  <c:v>2016 2014</c:v>
                </c:pt>
                <c:pt idx="28">
                  <c:v>2014  2011</c:v>
                </c:pt>
                <c:pt idx="29">
                  <c:v>2016  2013 2011</c:v>
                </c:pt>
                <c:pt idx="30">
                  <c:v>2017 2015</c:v>
                </c:pt>
                <c:pt idx="31">
                  <c:v>2018 2016  2013</c:v>
                </c:pt>
                <c:pt idx="32">
                  <c:v>20172016  2013</c:v>
                </c:pt>
                <c:pt idx="33">
                  <c:v>2017  2014  2011</c:v>
                </c:pt>
                <c:pt idx="34">
                  <c:v>2018   2014  2011</c:v>
                </c:pt>
                <c:pt idx="35">
                  <c:v>2017   20132012</c:v>
                </c:pt>
                <c:pt idx="36">
                  <c:v>2017  20142013 2011</c:v>
                </c:pt>
                <c:pt idx="37">
                  <c:v>2016 2014  2011</c:v>
                </c:pt>
                <c:pt idx="38">
                  <c:v>2018  2015</c:v>
                </c:pt>
                <c:pt idx="39">
                  <c:v>2017 2015 2013</c:v>
                </c:pt>
                <c:pt idx="40">
                  <c:v>20182017   2013</c:v>
                </c:pt>
                <c:pt idx="41">
                  <c:v>20182017 2015</c:v>
                </c:pt>
                <c:pt idx="42">
                  <c:v>20182017  2014</c:v>
                </c:pt>
                <c:pt idx="43">
                  <c:v>20162015</c:v>
                </c:pt>
                <c:pt idx="44">
                  <c:v>2017201620152014</c:v>
                </c:pt>
                <c:pt idx="45">
                  <c:v>20182017 2015 2013</c:v>
                </c:pt>
                <c:pt idx="46">
                  <c:v>2017  20142013</c:v>
                </c:pt>
                <c:pt idx="47">
                  <c:v>2016  20132012</c:v>
                </c:pt>
                <c:pt idx="48">
                  <c:v>2018 2016    2011</c:v>
                </c:pt>
                <c:pt idx="49">
                  <c:v>2017    20122011</c:v>
                </c:pt>
                <c:pt idx="50">
                  <c:v>2015 2013</c:v>
                </c:pt>
                <c:pt idx="51">
                  <c:v>2018     2012</c:v>
                </c:pt>
                <c:pt idx="52">
                  <c:v>2016 20142013</c:v>
                </c:pt>
                <c:pt idx="53">
                  <c:v>20172016 2014</c:v>
                </c:pt>
                <c:pt idx="54">
                  <c:v>2018  2015 2013</c:v>
                </c:pt>
                <c:pt idx="55">
                  <c:v>20182017     2011</c:v>
                </c:pt>
                <c:pt idx="56">
                  <c:v>2017 20152014</c:v>
                </c:pt>
                <c:pt idx="57">
                  <c:v>201820172016 2014</c:v>
                </c:pt>
                <c:pt idx="58">
                  <c:v>201820172016  2013</c:v>
                </c:pt>
                <c:pt idx="59">
                  <c:v>20132012</c:v>
                </c:pt>
                <c:pt idx="60">
                  <c:v>20182017 20152014</c:v>
                </c:pt>
                <c:pt idx="61">
                  <c:v>20182017201620152014</c:v>
                </c:pt>
                <c:pt idx="62">
                  <c:v>2016 20142013 2011</c:v>
                </c:pt>
                <c:pt idx="63">
                  <c:v>20172016    2011</c:v>
                </c:pt>
                <c:pt idx="64">
                  <c:v>20122011</c:v>
                </c:pt>
                <c:pt idx="65">
                  <c:v>20142013 2011</c:v>
                </c:pt>
                <c:pt idx="66">
                  <c:v>201720162015 2013</c:v>
                </c:pt>
                <c:pt idx="67">
                  <c:v>20142013</c:v>
                </c:pt>
                <c:pt idx="68">
                  <c:v>2018   20142013</c:v>
                </c:pt>
                <c:pt idx="69">
                  <c:v>2017 2015   2011</c:v>
                </c:pt>
                <c:pt idx="70">
                  <c:v>2015  2012</c:v>
                </c:pt>
                <c:pt idx="71">
                  <c:v>2017 201520142013</c:v>
                </c:pt>
                <c:pt idx="72">
                  <c:v>2018 2016  20132012</c:v>
                </c:pt>
                <c:pt idx="73">
                  <c:v>201820172016 20142013</c:v>
                </c:pt>
                <c:pt idx="74">
                  <c:v>2018201720162015</c:v>
                </c:pt>
                <c:pt idx="75">
                  <c:v>2016   20122011</c:v>
                </c:pt>
                <c:pt idx="76">
                  <c:v>20162015 2013</c:v>
                </c:pt>
                <c:pt idx="77">
                  <c:v>201320122011</c:v>
                </c:pt>
                <c:pt idx="78">
                  <c:v>2016  201320122011</c:v>
                </c:pt>
                <c:pt idx="79">
                  <c:v>2018 20162015 2013</c:v>
                </c:pt>
                <c:pt idx="80">
                  <c:v>2018  20152014</c:v>
                </c:pt>
                <c:pt idx="81">
                  <c:v>201720162015</c:v>
                </c:pt>
                <c:pt idx="82">
                  <c:v>20182017   2013 2011</c:v>
                </c:pt>
                <c:pt idx="83">
                  <c:v>2017   201320122011</c:v>
                </c:pt>
                <c:pt idx="84">
                  <c:v>2018    20132012</c:v>
                </c:pt>
                <c:pt idx="85">
                  <c:v>20172016  20132012</c:v>
                </c:pt>
                <c:pt idx="86">
                  <c:v>2018 2016   2012</c:v>
                </c:pt>
                <c:pt idx="87">
                  <c:v>2018 2016  2013 2011</c:v>
                </c:pt>
                <c:pt idx="88">
                  <c:v>2018  2015 20132012</c:v>
                </c:pt>
                <c:pt idx="89">
                  <c:v>2018 2016 201420132012</c:v>
                </c:pt>
                <c:pt idx="90">
                  <c:v>20172016201520142013</c:v>
                </c:pt>
                <c:pt idx="91">
                  <c:v>20172016   2012</c:v>
                </c:pt>
                <c:pt idx="92">
                  <c:v>2018    201320122011</c:v>
                </c:pt>
                <c:pt idx="93">
                  <c:v>20182017  20142013</c:v>
                </c:pt>
                <c:pt idx="94">
                  <c:v>20172016 20142013</c:v>
                </c:pt>
                <c:pt idx="95">
                  <c:v>2018     20122011</c:v>
                </c:pt>
                <c:pt idx="96">
                  <c:v>201620152014</c:v>
                </c:pt>
                <c:pt idx="97">
                  <c:v>20172016 2014  2011</c:v>
                </c:pt>
                <c:pt idx="98">
                  <c:v>2018  201520142013</c:v>
                </c:pt>
                <c:pt idx="99">
                  <c:v>2018 2016   20122011</c:v>
                </c:pt>
                <c:pt idx="100">
                  <c:v>2018 2016201520142013</c:v>
                </c:pt>
                <c:pt idx="101">
                  <c:v>20182017 201520142013</c:v>
                </c:pt>
                <c:pt idx="102">
                  <c:v>20172016  2013 2011</c:v>
                </c:pt>
                <c:pt idx="103">
                  <c:v>2018 2016  201320122011</c:v>
                </c:pt>
                <c:pt idx="104">
                  <c:v>2018 20162015</c:v>
                </c:pt>
                <c:pt idx="105">
                  <c:v>2018 201620152014</c:v>
                </c:pt>
                <c:pt idx="106">
                  <c:v>20182017    2012</c:v>
                </c:pt>
                <c:pt idx="107">
                  <c:v>20182017   20132012</c:v>
                </c:pt>
                <c:pt idx="108">
                  <c:v>20172016  201320122011</c:v>
                </c:pt>
                <c:pt idx="109">
                  <c:v>2018 2016 20142013</c:v>
                </c:pt>
                <c:pt idx="110">
                  <c:v>201820172016   2012</c:v>
                </c:pt>
                <c:pt idx="111">
                  <c:v>2016201520142013</c:v>
                </c:pt>
                <c:pt idx="112">
                  <c:v>20172016   20122011</c:v>
                </c:pt>
                <c:pt idx="113">
                  <c:v>20172016 20142013 2011</c:v>
                </c:pt>
                <c:pt idx="114">
                  <c:v>2018  2015  2012</c:v>
                </c:pt>
                <c:pt idx="115">
                  <c:v>2018 2016 2014  2011</c:v>
                </c:pt>
                <c:pt idx="116">
                  <c:v>20182017  2014  2011</c:v>
                </c:pt>
                <c:pt idx="117">
                  <c:v>201820172016201520142013</c:v>
                </c:pt>
              </c:strCache>
            </c:strRef>
          </c:cat>
          <c:val>
            <c:numRef>
              <c:f>resumen!$B$2:$B$119</c:f>
              <c:numCache>
                <c:formatCode>0.0</c:formatCode>
                <c:ptCount val="118"/>
                <c:pt idx="0">
                  <c:v>3395.5625</c:v>
                </c:pt>
                <c:pt idx="1">
                  <c:v>2167.375</c:v>
                </c:pt>
                <c:pt idx="2">
                  <c:v>1502.875</c:v>
                </c:pt>
                <c:pt idx="3">
                  <c:v>1487.5</c:v>
                </c:pt>
                <c:pt idx="4">
                  <c:v>1210.625</c:v>
                </c:pt>
                <c:pt idx="5">
                  <c:v>546.8125</c:v>
                </c:pt>
                <c:pt idx="6">
                  <c:v>406.375</c:v>
                </c:pt>
                <c:pt idx="7">
                  <c:v>376.3125</c:v>
                </c:pt>
                <c:pt idx="8">
                  <c:v>356.0625</c:v>
                </c:pt>
                <c:pt idx="9">
                  <c:v>268</c:v>
                </c:pt>
                <c:pt idx="10">
                  <c:v>237.4375</c:v>
                </c:pt>
                <c:pt idx="11">
                  <c:v>210.0625</c:v>
                </c:pt>
                <c:pt idx="12">
                  <c:v>189.625</c:v>
                </c:pt>
                <c:pt idx="13">
                  <c:v>178.375</c:v>
                </c:pt>
                <c:pt idx="14">
                  <c:v>128.1875</c:v>
                </c:pt>
                <c:pt idx="15">
                  <c:v>127.5</c:v>
                </c:pt>
                <c:pt idx="16">
                  <c:v>124.375</c:v>
                </c:pt>
                <c:pt idx="17">
                  <c:v>124.3125</c:v>
                </c:pt>
                <c:pt idx="18">
                  <c:v>106.5625</c:v>
                </c:pt>
                <c:pt idx="19">
                  <c:v>100.3125</c:v>
                </c:pt>
                <c:pt idx="20">
                  <c:v>68</c:v>
                </c:pt>
                <c:pt idx="21">
                  <c:v>64</c:v>
                </c:pt>
                <c:pt idx="22">
                  <c:v>49.875</c:v>
                </c:pt>
                <c:pt idx="23">
                  <c:v>47.5625</c:v>
                </c:pt>
                <c:pt idx="24">
                  <c:v>42.5</c:v>
                </c:pt>
                <c:pt idx="25">
                  <c:v>42.375</c:v>
                </c:pt>
                <c:pt idx="26">
                  <c:v>41.875</c:v>
                </c:pt>
                <c:pt idx="27">
                  <c:v>41.125</c:v>
                </c:pt>
                <c:pt idx="28">
                  <c:v>37.5</c:v>
                </c:pt>
                <c:pt idx="29">
                  <c:v>27.5</c:v>
                </c:pt>
                <c:pt idx="30">
                  <c:v>26.375</c:v>
                </c:pt>
                <c:pt idx="31">
                  <c:v>19.8125</c:v>
                </c:pt>
                <c:pt idx="32">
                  <c:v>18.75</c:v>
                </c:pt>
                <c:pt idx="33">
                  <c:v>17</c:v>
                </c:pt>
                <c:pt idx="34">
                  <c:v>16.3125</c:v>
                </c:pt>
                <c:pt idx="35">
                  <c:v>16</c:v>
                </c:pt>
                <c:pt idx="36">
                  <c:v>15.1875</c:v>
                </c:pt>
                <c:pt idx="37">
                  <c:v>12.5</c:v>
                </c:pt>
                <c:pt idx="38">
                  <c:v>11.625</c:v>
                </c:pt>
                <c:pt idx="39">
                  <c:v>11.5625</c:v>
                </c:pt>
                <c:pt idx="40">
                  <c:v>11</c:v>
                </c:pt>
                <c:pt idx="41">
                  <c:v>11</c:v>
                </c:pt>
                <c:pt idx="42">
                  <c:v>8.75</c:v>
                </c:pt>
                <c:pt idx="43">
                  <c:v>8.4375</c:v>
                </c:pt>
                <c:pt idx="44">
                  <c:v>7.8125</c:v>
                </c:pt>
                <c:pt idx="45">
                  <c:v>7.375</c:v>
                </c:pt>
                <c:pt idx="46">
                  <c:v>6.75</c:v>
                </c:pt>
                <c:pt idx="47">
                  <c:v>6.5</c:v>
                </c:pt>
                <c:pt idx="48">
                  <c:v>6.5</c:v>
                </c:pt>
                <c:pt idx="49">
                  <c:v>6.375</c:v>
                </c:pt>
                <c:pt idx="50">
                  <c:v>6.3125</c:v>
                </c:pt>
                <c:pt idx="51">
                  <c:v>6.3125</c:v>
                </c:pt>
                <c:pt idx="52">
                  <c:v>6.0625</c:v>
                </c:pt>
                <c:pt idx="53">
                  <c:v>6</c:v>
                </c:pt>
                <c:pt idx="54">
                  <c:v>5.6875</c:v>
                </c:pt>
                <c:pt idx="55">
                  <c:v>5.125</c:v>
                </c:pt>
                <c:pt idx="56">
                  <c:v>4.9375</c:v>
                </c:pt>
                <c:pt idx="57">
                  <c:v>4.875</c:v>
                </c:pt>
                <c:pt idx="58">
                  <c:v>4.6875</c:v>
                </c:pt>
                <c:pt idx="59">
                  <c:v>3.6875</c:v>
                </c:pt>
                <c:pt idx="60">
                  <c:v>3.125</c:v>
                </c:pt>
                <c:pt idx="61">
                  <c:v>3.125</c:v>
                </c:pt>
                <c:pt idx="62">
                  <c:v>3</c:v>
                </c:pt>
                <c:pt idx="63">
                  <c:v>2.8125</c:v>
                </c:pt>
                <c:pt idx="64">
                  <c:v>2.5625</c:v>
                </c:pt>
                <c:pt idx="65">
                  <c:v>2.5625</c:v>
                </c:pt>
                <c:pt idx="66">
                  <c:v>2.5625</c:v>
                </c:pt>
                <c:pt idx="67">
                  <c:v>2.4375</c:v>
                </c:pt>
                <c:pt idx="68">
                  <c:v>2.0625</c:v>
                </c:pt>
                <c:pt idx="69">
                  <c:v>1.6875</c:v>
                </c:pt>
                <c:pt idx="70">
                  <c:v>1.625</c:v>
                </c:pt>
                <c:pt idx="71">
                  <c:v>1.5625</c:v>
                </c:pt>
                <c:pt idx="72">
                  <c:v>1.5625</c:v>
                </c:pt>
                <c:pt idx="73">
                  <c:v>1.5625</c:v>
                </c:pt>
                <c:pt idx="74">
                  <c:v>1.5625</c:v>
                </c:pt>
                <c:pt idx="75">
                  <c:v>1.4375</c:v>
                </c:pt>
                <c:pt idx="76">
                  <c:v>1.4375</c:v>
                </c:pt>
                <c:pt idx="77">
                  <c:v>1.3125</c:v>
                </c:pt>
                <c:pt idx="78">
                  <c:v>1.25</c:v>
                </c:pt>
                <c:pt idx="79">
                  <c:v>1.25</c:v>
                </c:pt>
                <c:pt idx="80">
                  <c:v>1.125</c:v>
                </c:pt>
                <c:pt idx="81">
                  <c:v>1</c:v>
                </c:pt>
                <c:pt idx="82">
                  <c:v>1</c:v>
                </c:pt>
                <c:pt idx="83">
                  <c:v>0.9375</c:v>
                </c:pt>
                <c:pt idx="84">
                  <c:v>0.875</c:v>
                </c:pt>
                <c:pt idx="85">
                  <c:v>0.8125</c:v>
                </c:pt>
                <c:pt idx="86">
                  <c:v>0.8125</c:v>
                </c:pt>
                <c:pt idx="87">
                  <c:v>0.8125</c:v>
                </c:pt>
                <c:pt idx="88">
                  <c:v>0.75</c:v>
                </c:pt>
                <c:pt idx="89">
                  <c:v>0.6875</c:v>
                </c:pt>
                <c:pt idx="90">
                  <c:v>0.625</c:v>
                </c:pt>
                <c:pt idx="91">
                  <c:v>0.5</c:v>
                </c:pt>
                <c:pt idx="92">
                  <c:v>0.5</c:v>
                </c:pt>
                <c:pt idx="93">
                  <c:v>0.4375</c:v>
                </c:pt>
                <c:pt idx="94">
                  <c:v>0.3125</c:v>
                </c:pt>
                <c:pt idx="95">
                  <c:v>0.3125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0.1875</c:v>
                </c:pt>
                <c:pt idx="103">
                  <c:v>0.1875</c:v>
                </c:pt>
                <c:pt idx="104">
                  <c:v>0.1875</c:v>
                </c:pt>
                <c:pt idx="105">
                  <c:v>0.1875</c:v>
                </c:pt>
                <c:pt idx="106">
                  <c:v>0.1875</c:v>
                </c:pt>
                <c:pt idx="107">
                  <c:v>0.1875</c:v>
                </c:pt>
                <c:pt idx="108">
                  <c:v>0.125</c:v>
                </c:pt>
                <c:pt idx="109">
                  <c:v>0.125</c:v>
                </c:pt>
                <c:pt idx="110">
                  <c:v>0.125</c:v>
                </c:pt>
                <c:pt idx="111">
                  <c:v>6.25E-2</c:v>
                </c:pt>
                <c:pt idx="112">
                  <c:v>6.25E-2</c:v>
                </c:pt>
                <c:pt idx="113">
                  <c:v>6.25E-2</c:v>
                </c:pt>
                <c:pt idx="114">
                  <c:v>6.25E-2</c:v>
                </c:pt>
                <c:pt idx="115">
                  <c:v>6.25E-2</c:v>
                </c:pt>
                <c:pt idx="116">
                  <c:v>6.25E-2</c:v>
                </c:pt>
                <c:pt idx="117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450112"/>
        <c:axId val="85452288"/>
      </c:barChart>
      <c:catAx>
        <c:axId val="8545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Serie temporal de</a:t>
                </a:r>
                <a:r>
                  <a:rPr lang="es-MX" baseline="0"/>
                  <a:t> los incendios</a:t>
                </a:r>
                <a:endParaRPr lang="es-MX"/>
              </a:p>
            </c:rich>
          </c:tx>
          <c:layout/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5452288"/>
        <c:crosses val="autoZero"/>
        <c:auto val="1"/>
        <c:lblAlgn val="ctr"/>
        <c:lblOffset val="100"/>
        <c:noMultiLvlLbl val="0"/>
      </c:catAx>
      <c:valAx>
        <c:axId val="8545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>
                    <a:latin typeface="Arial" panose="020B0604020202020204" pitchFamily="34" charset="0"/>
                    <a:cs typeface="Arial" panose="020B0604020202020204" pitchFamily="34" charset="0"/>
                  </a:rPr>
                  <a:t>Superficie afectada (ha)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545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forward val="40"/>
            <c:dispRSqr val="0"/>
            <c:dispEq val="0"/>
          </c:trendline>
          <c:xVal>
            <c:strRef>
              <c:f>resumen!$G$1:$N$1</c:f>
              <c:strCache>
                <c:ptCount val="8"/>
                <c:pt idx="0">
                  <c:v>Hace 1 año</c:v>
                </c:pt>
                <c:pt idx="1">
                  <c:v>Hace 2 años</c:v>
                </c:pt>
                <c:pt idx="2">
                  <c:v>Hace 3 años</c:v>
                </c:pt>
                <c:pt idx="3">
                  <c:v>Hace 4 años</c:v>
                </c:pt>
                <c:pt idx="4">
                  <c:v>Hace 5 años</c:v>
                </c:pt>
                <c:pt idx="5">
                  <c:v>Hace 6 años</c:v>
                </c:pt>
                <c:pt idx="6">
                  <c:v>hace 7 años</c:v>
                </c:pt>
                <c:pt idx="7">
                  <c:v>Hace 8 años</c:v>
                </c:pt>
              </c:strCache>
            </c:strRef>
          </c:xVal>
          <c:yVal>
            <c:numRef>
              <c:f>resumen!$G$12:$N$12</c:f>
              <c:numCache>
                <c:formatCode>0.00</c:formatCode>
                <c:ptCount val="8"/>
                <c:pt idx="0">
                  <c:v>1.0664914880291665</c:v>
                </c:pt>
                <c:pt idx="1">
                  <c:v>4.2723798697069872</c:v>
                </c:pt>
                <c:pt idx="2">
                  <c:v>2.1361885076355165</c:v>
                </c:pt>
                <c:pt idx="3">
                  <c:v>3.4456610018767631</c:v>
                </c:pt>
                <c:pt idx="4">
                  <c:v>3.6486827591583082</c:v>
                </c:pt>
                <c:pt idx="5">
                  <c:v>1.6388058969564034</c:v>
                </c:pt>
                <c:pt idx="6">
                  <c:v>0.57267121342158067</c:v>
                </c:pt>
                <c:pt idx="7">
                  <c:v>2.4976314604056481E-2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69952"/>
        <c:axId val="90279936"/>
      </c:scatterChart>
      <c:valAx>
        <c:axId val="90269952"/>
        <c:scaling>
          <c:orientation val="minMax"/>
          <c:max val="10"/>
        </c:scaling>
        <c:delete val="0"/>
        <c:axPos val="b"/>
        <c:majorTickMark val="out"/>
        <c:minorTickMark val="none"/>
        <c:tickLblPos val="nextTo"/>
        <c:crossAx val="90279936"/>
        <c:crosses val="autoZero"/>
        <c:crossBetween val="midCat"/>
      </c:valAx>
      <c:valAx>
        <c:axId val="90279936"/>
        <c:scaling>
          <c:orientation val="minMax"/>
          <c:max val="1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0269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39</xdr:row>
      <xdr:rowOff>104775</xdr:rowOff>
    </xdr:from>
    <xdr:to>
      <xdr:col>21</xdr:col>
      <xdr:colOff>95249</xdr:colOff>
      <xdr:row>56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2</xdr:row>
      <xdr:rowOff>23812</xdr:rowOff>
    </xdr:from>
    <xdr:to>
      <xdr:col>22</xdr:col>
      <xdr:colOff>276225</xdr:colOff>
      <xdr:row>19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workbookViewId="0">
      <selection activeCell="H37" sqref="H37"/>
    </sheetView>
  </sheetViews>
  <sheetFormatPr baseColWidth="10" defaultRowHeight="12.75" x14ac:dyDescent="0.2"/>
  <cols>
    <col min="1" max="1" width="25.28515625" style="8" bestFit="1" customWidth="1"/>
    <col min="2" max="2" width="14.28515625" style="9" bestFit="1" customWidth="1"/>
    <col min="3" max="3" width="7.42578125" style="8" bestFit="1" customWidth="1"/>
    <col min="4" max="4" width="11.42578125" style="7"/>
    <col min="5" max="5" width="13.7109375" style="7" bestFit="1" customWidth="1"/>
    <col min="6" max="6" width="15.85546875" style="9" bestFit="1" customWidth="1"/>
    <col min="7" max="7" width="17.42578125" style="8" bestFit="1" customWidth="1"/>
    <col min="8" max="8" width="16.85546875" style="8" bestFit="1" customWidth="1"/>
    <col min="9" max="11" width="12" style="8" bestFit="1" customWidth="1"/>
    <col min="12" max="12" width="15.85546875" style="8" bestFit="1" customWidth="1"/>
    <col min="13" max="13" width="17.42578125" style="8" bestFit="1" customWidth="1"/>
    <col min="14" max="15" width="16.85546875" style="8" bestFit="1" customWidth="1"/>
    <col min="16" max="16" width="7.5703125" style="7" bestFit="1" customWidth="1"/>
    <col min="17" max="17" width="4" style="7" bestFit="1" customWidth="1"/>
    <col min="18" max="16384" width="11.42578125" style="7"/>
  </cols>
  <sheetData>
    <row r="1" spans="1:16" s="3" customFormat="1" x14ac:dyDescent="0.25">
      <c r="A1" s="1" t="s">
        <v>0</v>
      </c>
      <c r="B1" s="2" t="s">
        <v>120</v>
      </c>
      <c r="C1" s="1" t="s">
        <v>1</v>
      </c>
      <c r="E1" s="23" t="s">
        <v>174</v>
      </c>
      <c r="F1" s="24" t="s">
        <v>175</v>
      </c>
      <c r="G1" s="22" t="s">
        <v>166</v>
      </c>
      <c r="H1" s="22" t="s">
        <v>173</v>
      </c>
      <c r="I1" s="22" t="s">
        <v>167</v>
      </c>
      <c r="J1" s="22" t="s">
        <v>168</v>
      </c>
      <c r="K1" s="22" t="s">
        <v>169</v>
      </c>
      <c r="L1" s="22" t="s">
        <v>170</v>
      </c>
      <c r="M1" s="22" t="s">
        <v>171</v>
      </c>
      <c r="N1" s="22" t="s">
        <v>172</v>
      </c>
      <c r="O1" s="22" t="s">
        <v>159</v>
      </c>
      <c r="P1" s="3" t="s">
        <v>163</v>
      </c>
    </row>
    <row r="2" spans="1:16" x14ac:dyDescent="0.2">
      <c r="A2" s="4" t="s">
        <v>5</v>
      </c>
      <c r="B2" s="5">
        <f t="shared" ref="B2:B33" si="0">C2*25*25/10000</f>
        <v>3395.5625</v>
      </c>
      <c r="C2" s="6">
        <v>54329</v>
      </c>
      <c r="E2" s="20">
        <v>2019</v>
      </c>
      <c r="F2" s="25">
        <v>367.892</v>
      </c>
      <c r="G2" s="26">
        <v>7.8129999999999997</v>
      </c>
      <c r="H2" s="26">
        <v>66.063000000000002</v>
      </c>
      <c r="I2" s="26">
        <v>76.375</v>
      </c>
      <c r="J2" s="26">
        <v>9</v>
      </c>
      <c r="K2" s="26">
        <v>4.5</v>
      </c>
      <c r="L2" s="26">
        <v>19.062999999999999</v>
      </c>
      <c r="M2" s="26"/>
      <c r="N2" s="26">
        <v>4.375</v>
      </c>
      <c r="O2" s="26">
        <v>143.577</v>
      </c>
      <c r="P2" s="13">
        <f>SUM(F2:O2)</f>
        <v>698.65800000000002</v>
      </c>
    </row>
    <row r="3" spans="1:16" x14ac:dyDescent="0.2">
      <c r="A3" s="4" t="s">
        <v>33</v>
      </c>
      <c r="B3" s="5">
        <f t="shared" si="0"/>
        <v>2167.375</v>
      </c>
      <c r="C3" s="6">
        <v>34678</v>
      </c>
      <c r="E3" s="20">
        <v>2018</v>
      </c>
      <c r="F3" s="13">
        <v>1502.875</v>
      </c>
      <c r="G3" s="12">
        <v>106.5625</v>
      </c>
      <c r="H3" s="12">
        <v>68</v>
      </c>
      <c r="I3" s="12">
        <v>11.625</v>
      </c>
      <c r="J3" s="12">
        <v>128.1875</v>
      </c>
      <c r="K3" s="12">
        <v>178.375</v>
      </c>
      <c r="L3" s="12"/>
      <c r="M3" s="12">
        <v>100.3125</v>
      </c>
      <c r="N3" s="12"/>
      <c r="O3" s="12">
        <v>936.25</v>
      </c>
      <c r="P3" s="13">
        <f t="shared" ref="P3:P10" si="1">SUM(F3:O3)</f>
        <v>3032.1875</v>
      </c>
    </row>
    <row r="4" spans="1:16" x14ac:dyDescent="0.2">
      <c r="A4" s="4" t="s">
        <v>66</v>
      </c>
      <c r="B4" s="5">
        <f t="shared" si="0"/>
        <v>1502.875</v>
      </c>
      <c r="C4" s="6">
        <v>24046</v>
      </c>
      <c r="E4" s="20">
        <v>2017</v>
      </c>
      <c r="F4" s="13">
        <v>2167.375</v>
      </c>
      <c r="G4" s="12">
        <v>64</v>
      </c>
      <c r="H4" s="12">
        <v>26.375</v>
      </c>
      <c r="I4" s="12">
        <v>124.375</v>
      </c>
      <c r="J4" s="12">
        <v>376.3125</v>
      </c>
      <c r="K4" s="12">
        <v>406.375</v>
      </c>
      <c r="L4" s="12">
        <v>268</v>
      </c>
      <c r="M4" s="12"/>
      <c r="N4" s="12"/>
      <c r="O4" s="12">
        <v>1578.9375</v>
      </c>
      <c r="P4" s="13">
        <f t="shared" si="1"/>
        <v>5011.75</v>
      </c>
    </row>
    <row r="5" spans="1:16" x14ac:dyDescent="0.2">
      <c r="A5" s="4" t="s">
        <v>17</v>
      </c>
      <c r="B5" s="5">
        <f t="shared" si="0"/>
        <v>1487.5</v>
      </c>
      <c r="C5" s="6">
        <v>23800</v>
      </c>
      <c r="E5" s="20">
        <v>2016</v>
      </c>
      <c r="F5" s="13">
        <v>1487.5</v>
      </c>
      <c r="G5" s="12">
        <v>8.4375</v>
      </c>
      <c r="H5" s="12">
        <v>41.125</v>
      </c>
      <c r="I5" s="12">
        <v>124.3125</v>
      </c>
      <c r="J5" s="12">
        <v>47.5625</v>
      </c>
      <c r="K5" s="12">
        <v>49.875</v>
      </c>
      <c r="L5" s="12"/>
      <c r="M5" s="12"/>
      <c r="N5" s="12"/>
      <c r="O5" s="12">
        <v>331.3125</v>
      </c>
      <c r="P5" s="13">
        <f t="shared" si="1"/>
        <v>2090.125</v>
      </c>
    </row>
    <row r="6" spans="1:16" x14ac:dyDescent="0.2">
      <c r="A6" s="4" t="s">
        <v>2</v>
      </c>
      <c r="B6" s="5">
        <f t="shared" si="0"/>
        <v>1210.625</v>
      </c>
      <c r="C6" s="6">
        <v>19370</v>
      </c>
      <c r="E6" s="20">
        <v>2015</v>
      </c>
      <c r="F6" s="13">
        <v>210.0625</v>
      </c>
      <c r="G6" s="12"/>
      <c r="H6" s="12"/>
      <c r="I6" s="12"/>
      <c r="J6" s="12">
        <v>42.5</v>
      </c>
      <c r="K6" s="12"/>
      <c r="L6" s="12"/>
      <c r="M6" s="12"/>
      <c r="N6" s="12"/>
      <c r="O6" s="12">
        <v>50.4375</v>
      </c>
      <c r="P6" s="13">
        <f t="shared" si="1"/>
        <v>303</v>
      </c>
    </row>
    <row r="7" spans="1:16" x14ac:dyDescent="0.2">
      <c r="A7" s="8" t="s">
        <v>6</v>
      </c>
      <c r="B7" s="9">
        <f t="shared" si="0"/>
        <v>546.8125</v>
      </c>
      <c r="C7" s="8">
        <v>8749</v>
      </c>
      <c r="E7" s="20">
        <v>2014</v>
      </c>
      <c r="F7" s="13">
        <v>356.0625</v>
      </c>
      <c r="G7" s="12"/>
      <c r="H7" s="12"/>
      <c r="I7" s="12">
        <v>37.5</v>
      </c>
      <c r="J7" s="12"/>
      <c r="K7" s="12"/>
      <c r="L7" s="12"/>
      <c r="M7" s="12"/>
      <c r="N7" s="12"/>
      <c r="O7" s="12">
        <v>42.5</v>
      </c>
      <c r="P7" s="13">
        <f t="shared" si="1"/>
        <v>436.0625</v>
      </c>
    </row>
    <row r="8" spans="1:16" x14ac:dyDescent="0.2">
      <c r="A8" s="8" t="s">
        <v>35</v>
      </c>
      <c r="B8" s="9">
        <f t="shared" si="0"/>
        <v>406.375</v>
      </c>
      <c r="C8" s="8">
        <v>6502</v>
      </c>
      <c r="E8" s="20">
        <v>2013</v>
      </c>
      <c r="F8" s="13">
        <v>3395.5625</v>
      </c>
      <c r="G8" s="12"/>
      <c r="H8" s="12">
        <v>546.8125</v>
      </c>
      <c r="I8" s="12"/>
      <c r="J8" s="12"/>
      <c r="K8" s="12"/>
      <c r="L8" s="12"/>
      <c r="M8" s="12"/>
      <c r="N8" s="12"/>
      <c r="O8" s="12">
        <v>551.8125</v>
      </c>
      <c r="P8" s="13">
        <f t="shared" si="1"/>
        <v>4494.1875</v>
      </c>
    </row>
    <row r="9" spans="1:16" x14ac:dyDescent="0.2">
      <c r="A9" s="8" t="s">
        <v>37</v>
      </c>
      <c r="B9" s="9">
        <f t="shared" si="0"/>
        <v>376.3125</v>
      </c>
      <c r="C9" s="8">
        <v>6021</v>
      </c>
      <c r="E9" s="20">
        <v>2012</v>
      </c>
      <c r="F9" s="13">
        <v>237.4375</v>
      </c>
      <c r="G9" s="12"/>
      <c r="H9" s="12"/>
      <c r="I9" s="12"/>
      <c r="J9" s="12"/>
      <c r="K9" s="12"/>
      <c r="L9" s="12"/>
      <c r="M9" s="12"/>
      <c r="N9" s="12"/>
      <c r="O9" s="12">
        <v>2.5625</v>
      </c>
      <c r="P9" s="13">
        <f t="shared" si="1"/>
        <v>240</v>
      </c>
    </row>
    <row r="10" spans="1:16" x14ac:dyDescent="0.2">
      <c r="A10" s="4" t="s">
        <v>9</v>
      </c>
      <c r="B10" s="5">
        <f t="shared" si="0"/>
        <v>356.0625</v>
      </c>
      <c r="C10" s="6">
        <v>5697</v>
      </c>
      <c r="E10" s="20">
        <v>2011</v>
      </c>
      <c r="F10" s="13">
        <v>1210.625</v>
      </c>
      <c r="G10" s="12"/>
      <c r="H10" s="12"/>
      <c r="I10" s="12"/>
      <c r="J10" s="12"/>
      <c r="K10" s="12"/>
      <c r="L10" s="12"/>
      <c r="M10" s="12"/>
      <c r="N10" s="12"/>
      <c r="O10" s="12">
        <v>0</v>
      </c>
      <c r="P10" s="13">
        <f t="shared" si="1"/>
        <v>1210.625</v>
      </c>
    </row>
    <row r="11" spans="1:16" x14ac:dyDescent="0.2">
      <c r="A11" s="8" t="s">
        <v>34</v>
      </c>
      <c r="B11" s="9">
        <f t="shared" si="0"/>
        <v>268</v>
      </c>
      <c r="C11" s="8">
        <v>4288</v>
      </c>
      <c r="E11" s="27" t="s">
        <v>164</v>
      </c>
      <c r="F11" s="13">
        <f t="shared" ref="F11:P11" si="2">SUM(F2:F10)</f>
        <v>10935.392</v>
      </c>
      <c r="G11" s="13">
        <f t="shared" si="2"/>
        <v>186.81299999999999</v>
      </c>
      <c r="H11" s="13">
        <f t="shared" si="2"/>
        <v>748.37549999999999</v>
      </c>
      <c r="I11" s="13">
        <f t="shared" si="2"/>
        <v>374.1875</v>
      </c>
      <c r="J11" s="13">
        <f t="shared" si="2"/>
        <v>603.5625</v>
      </c>
      <c r="K11" s="13">
        <f t="shared" si="2"/>
        <v>639.125</v>
      </c>
      <c r="L11" s="13">
        <f t="shared" si="2"/>
        <v>287.06299999999999</v>
      </c>
      <c r="M11" s="13">
        <f t="shared" si="2"/>
        <v>100.3125</v>
      </c>
      <c r="N11" s="13">
        <f t="shared" si="2"/>
        <v>4.375</v>
      </c>
      <c r="O11" s="13">
        <f t="shared" si="2"/>
        <v>3637.3895000000002</v>
      </c>
      <c r="P11" s="9">
        <f t="shared" si="2"/>
        <v>17516.595499999999</v>
      </c>
    </row>
    <row r="12" spans="1:16" x14ac:dyDescent="0.2">
      <c r="A12" s="4" t="s">
        <v>3</v>
      </c>
      <c r="B12" s="5">
        <f t="shared" si="0"/>
        <v>237.4375</v>
      </c>
      <c r="C12" s="6">
        <v>3799</v>
      </c>
      <c r="E12" s="27" t="s">
        <v>165</v>
      </c>
      <c r="F12" s="21">
        <f>F11*100/$P$11</f>
        <v>62.42875220815597</v>
      </c>
      <c r="G12" s="21">
        <f t="shared" ref="G12:O12" si="3">G11*100/$P$11</f>
        <v>1.0664914880291665</v>
      </c>
      <c r="H12" s="21">
        <f t="shared" si="3"/>
        <v>4.2723798697069872</v>
      </c>
      <c r="I12" s="21">
        <f t="shared" si="3"/>
        <v>2.1361885076355165</v>
      </c>
      <c r="J12" s="21">
        <f t="shared" si="3"/>
        <v>3.4456610018767631</v>
      </c>
      <c r="K12" s="21">
        <f t="shared" si="3"/>
        <v>3.6486827591583082</v>
      </c>
      <c r="L12" s="21">
        <f t="shared" si="3"/>
        <v>1.6388058969564034</v>
      </c>
      <c r="M12" s="21">
        <f t="shared" si="3"/>
        <v>0.57267121342158067</v>
      </c>
      <c r="N12" s="21">
        <f t="shared" si="3"/>
        <v>2.4976314604056481E-2</v>
      </c>
      <c r="O12" s="21">
        <f t="shared" si="3"/>
        <v>20.765390740455246</v>
      </c>
      <c r="P12" s="8">
        <f>SUM(F12:O12)</f>
        <v>99.999999999999986</v>
      </c>
    </row>
    <row r="13" spans="1:16" x14ac:dyDescent="0.2">
      <c r="A13" s="4" t="s">
        <v>13</v>
      </c>
      <c r="B13" s="5">
        <f t="shared" si="0"/>
        <v>210.0625</v>
      </c>
      <c r="C13" s="6">
        <v>3361</v>
      </c>
      <c r="E13" s="20"/>
      <c r="F13" s="21"/>
      <c r="G13" s="21"/>
      <c r="H13" s="21"/>
      <c r="I13" s="21"/>
      <c r="J13" s="21"/>
      <c r="K13" s="21"/>
      <c r="L13" s="21"/>
      <c r="M13" s="12"/>
      <c r="N13" s="12"/>
      <c r="O13" s="21">
        <f>SUM(G11:N11)</f>
        <v>2943.8140000000003</v>
      </c>
    </row>
    <row r="14" spans="1:16" x14ac:dyDescent="0.2">
      <c r="A14" s="8" t="s">
        <v>38</v>
      </c>
      <c r="B14" s="9">
        <f t="shared" si="0"/>
        <v>189.625</v>
      </c>
      <c r="C14" s="8">
        <v>3034</v>
      </c>
      <c r="E14" s="20"/>
      <c r="F14" s="21"/>
      <c r="G14" s="21">
        <f>G11*100/$O$13</f>
        <v>6.3459512047975846</v>
      </c>
      <c r="H14" s="21">
        <f t="shared" ref="H14:N14" si="4">H11*100/$O$13</f>
        <v>25.421969594546393</v>
      </c>
      <c r="I14" s="21">
        <f t="shared" si="4"/>
        <v>12.710976304888826</v>
      </c>
      <c r="J14" s="21">
        <f t="shared" si="4"/>
        <v>20.502738963806813</v>
      </c>
      <c r="K14" s="21">
        <f t="shared" si="4"/>
        <v>21.710780640352954</v>
      </c>
      <c r="L14" s="21">
        <f t="shared" si="4"/>
        <v>9.7513973369241391</v>
      </c>
      <c r="M14" s="21">
        <f t="shared" si="4"/>
        <v>3.4075692282189021</v>
      </c>
      <c r="N14" s="21">
        <f t="shared" si="4"/>
        <v>0.14861672646437579</v>
      </c>
      <c r="O14" s="21"/>
      <c r="P14" s="21"/>
    </row>
    <row r="15" spans="1:16" x14ac:dyDescent="0.2">
      <c r="A15" s="8" t="s">
        <v>70</v>
      </c>
      <c r="B15" s="9">
        <f t="shared" si="0"/>
        <v>178.375</v>
      </c>
      <c r="C15" s="8">
        <v>2854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2"/>
    </row>
    <row r="16" spans="1:16" x14ac:dyDescent="0.2">
      <c r="A16" s="8" t="s">
        <v>74</v>
      </c>
      <c r="B16" s="9">
        <f t="shared" si="0"/>
        <v>128.1875</v>
      </c>
      <c r="C16" s="8">
        <v>2051</v>
      </c>
      <c r="P16" s="20"/>
    </row>
    <row r="17" spans="1:16" x14ac:dyDescent="0.2">
      <c r="A17" s="8" t="s">
        <v>71</v>
      </c>
      <c r="B17" s="9">
        <f t="shared" si="0"/>
        <v>127.5</v>
      </c>
      <c r="C17" s="8">
        <v>2040</v>
      </c>
      <c r="E17" s="23" t="s">
        <v>174</v>
      </c>
      <c r="F17" s="24" t="s">
        <v>175</v>
      </c>
      <c r="G17" s="22" t="s">
        <v>166</v>
      </c>
      <c r="H17" s="22" t="s">
        <v>173</v>
      </c>
      <c r="I17" s="22" t="s">
        <v>167</v>
      </c>
      <c r="J17" s="22" t="s">
        <v>168</v>
      </c>
      <c r="K17" s="22" t="s">
        <v>169</v>
      </c>
      <c r="L17" s="22" t="s">
        <v>170</v>
      </c>
      <c r="M17" s="22" t="s">
        <v>171</v>
      </c>
      <c r="N17" s="22" t="s">
        <v>172</v>
      </c>
      <c r="O17" s="22" t="s">
        <v>159</v>
      </c>
      <c r="P17" s="3" t="s">
        <v>163</v>
      </c>
    </row>
    <row r="18" spans="1:16" x14ac:dyDescent="0.2">
      <c r="A18" s="8" t="s">
        <v>41</v>
      </c>
      <c r="B18" s="9">
        <f t="shared" si="0"/>
        <v>124.375</v>
      </c>
      <c r="C18" s="8">
        <v>1990</v>
      </c>
      <c r="E18" s="7">
        <v>2019</v>
      </c>
      <c r="F18" s="9">
        <f t="shared" ref="F18:L18" si="5">F2*100/$P2</f>
        <v>52.656950897291658</v>
      </c>
      <c r="G18" s="9">
        <f t="shared" si="5"/>
        <v>1.1182867726412635</v>
      </c>
      <c r="H18" s="9">
        <f t="shared" si="5"/>
        <v>9.4556993550492514</v>
      </c>
      <c r="I18" s="9">
        <f t="shared" si="5"/>
        <v>10.931671862341803</v>
      </c>
      <c r="J18" s="9">
        <f t="shared" si="5"/>
        <v>1.2881839183119637</v>
      </c>
      <c r="K18" s="9">
        <f t="shared" si="5"/>
        <v>0.64409195915598183</v>
      </c>
      <c r="L18" s="9">
        <f t="shared" si="5"/>
        <v>2.7285166705312185</v>
      </c>
      <c r="N18" s="9">
        <f>N2*100/$P2</f>
        <v>0.62620051584609349</v>
      </c>
      <c r="O18" s="9">
        <f>O2*100/$P2</f>
        <v>20.550398048830758</v>
      </c>
      <c r="P18" s="9">
        <f>SUM(F18:O18)</f>
        <v>99.999999999999986</v>
      </c>
    </row>
    <row r="19" spans="1:16" x14ac:dyDescent="0.2">
      <c r="A19" s="8" t="s">
        <v>21</v>
      </c>
      <c r="B19" s="9">
        <f t="shared" si="0"/>
        <v>124.3125</v>
      </c>
      <c r="C19" s="8">
        <v>1989</v>
      </c>
      <c r="E19" s="7">
        <v>2018</v>
      </c>
      <c r="F19" s="9">
        <f t="shared" ref="F19:K21" si="6">F3*100/$P3</f>
        <v>49.564052354941772</v>
      </c>
      <c r="G19" s="9">
        <f t="shared" si="6"/>
        <v>3.5143769968051117</v>
      </c>
      <c r="H19" s="9">
        <f t="shared" si="6"/>
        <v>2.2426053797794498</v>
      </c>
      <c r="I19" s="9">
        <f t="shared" si="6"/>
        <v>0.38338658146964855</v>
      </c>
      <c r="J19" s="9">
        <f t="shared" si="6"/>
        <v>4.2275584870658562</v>
      </c>
      <c r="K19" s="9">
        <f t="shared" si="6"/>
        <v>5.8827166855611663</v>
      </c>
      <c r="L19" s="9"/>
      <c r="M19" s="9">
        <f>M3*100/$P3</f>
        <v>3.3082551788106773</v>
      </c>
      <c r="N19" s="9"/>
      <c r="O19" s="9">
        <f t="shared" ref="O19:O24" si="7">O3*100/$P3</f>
        <v>30.877048335566318</v>
      </c>
      <c r="P19" s="9">
        <f t="shared" ref="P19:P24" si="8">SUM(F19:O19)</f>
        <v>100</v>
      </c>
    </row>
    <row r="20" spans="1:16" x14ac:dyDescent="0.2">
      <c r="A20" s="8" t="s">
        <v>99</v>
      </c>
      <c r="B20" s="9">
        <f t="shared" si="0"/>
        <v>106.5625</v>
      </c>
      <c r="C20" s="8">
        <v>1705</v>
      </c>
      <c r="E20" s="7">
        <v>2017</v>
      </c>
      <c r="F20" s="9">
        <f t="shared" si="6"/>
        <v>43.245872200329224</v>
      </c>
      <c r="G20" s="9">
        <f t="shared" si="6"/>
        <v>1.2769990522272658</v>
      </c>
      <c r="H20" s="9">
        <f t="shared" si="6"/>
        <v>0.52626328128897093</v>
      </c>
      <c r="I20" s="9">
        <f t="shared" si="6"/>
        <v>2.4816680800119717</v>
      </c>
      <c r="J20" s="9">
        <f t="shared" si="6"/>
        <v>7.5086047787698904</v>
      </c>
      <c r="K20" s="9">
        <f t="shared" si="6"/>
        <v>8.1084451538883631</v>
      </c>
      <c r="L20" s="9">
        <f>L4*100/$P4</f>
        <v>5.3474335312016761</v>
      </c>
      <c r="M20" s="9"/>
      <c r="N20" s="9"/>
      <c r="O20" s="9">
        <f t="shared" si="7"/>
        <v>31.504713922282637</v>
      </c>
      <c r="P20" s="9">
        <f t="shared" si="8"/>
        <v>100</v>
      </c>
    </row>
    <row r="21" spans="1:16" x14ac:dyDescent="0.2">
      <c r="A21" s="8" t="s">
        <v>67</v>
      </c>
      <c r="B21" s="9">
        <f t="shared" si="0"/>
        <v>100.3125</v>
      </c>
      <c r="C21" s="8">
        <v>1605</v>
      </c>
      <c r="E21" s="7">
        <v>2016</v>
      </c>
      <c r="F21" s="9">
        <f t="shared" si="6"/>
        <v>71.167992344955451</v>
      </c>
      <c r="G21" s="9">
        <f t="shared" si="6"/>
        <v>0.40368399019197415</v>
      </c>
      <c r="H21" s="9">
        <f t="shared" si="6"/>
        <v>1.967585670713474</v>
      </c>
      <c r="I21" s="9">
        <f t="shared" si="6"/>
        <v>5.9476107888284195</v>
      </c>
      <c r="J21" s="9">
        <f t="shared" si="6"/>
        <v>2.2755816039710544</v>
      </c>
      <c r="K21" s="9">
        <f t="shared" si="6"/>
        <v>2.3862209198014472</v>
      </c>
      <c r="L21" s="9"/>
      <c r="M21" s="9"/>
      <c r="N21" s="9"/>
      <c r="O21" s="9">
        <f t="shared" si="7"/>
        <v>15.851324681538186</v>
      </c>
      <c r="P21" s="9">
        <f t="shared" si="8"/>
        <v>100</v>
      </c>
    </row>
    <row r="22" spans="1:16" x14ac:dyDescent="0.2">
      <c r="A22" s="8" t="s">
        <v>83</v>
      </c>
      <c r="B22" s="9">
        <f t="shared" si="0"/>
        <v>68</v>
      </c>
      <c r="C22" s="8">
        <v>1088</v>
      </c>
      <c r="E22" s="7">
        <v>2015</v>
      </c>
      <c r="F22" s="9">
        <f>F6*100/$P6</f>
        <v>69.327557755775572</v>
      </c>
      <c r="G22" s="9"/>
      <c r="H22" s="9"/>
      <c r="I22" s="9"/>
      <c r="J22" s="9">
        <f>J6*100/$P6</f>
        <v>14.026402640264026</v>
      </c>
      <c r="K22" s="9"/>
      <c r="L22" s="9"/>
      <c r="M22" s="9"/>
      <c r="N22" s="9"/>
      <c r="O22" s="9">
        <f t="shared" si="7"/>
        <v>16.646039603960396</v>
      </c>
      <c r="P22" s="9">
        <f t="shared" si="8"/>
        <v>100</v>
      </c>
    </row>
    <row r="23" spans="1:16" x14ac:dyDescent="0.2">
      <c r="A23" s="8" t="s">
        <v>50</v>
      </c>
      <c r="B23" s="9">
        <f t="shared" si="0"/>
        <v>64</v>
      </c>
      <c r="C23" s="8">
        <v>1024</v>
      </c>
      <c r="E23" s="7">
        <v>2014</v>
      </c>
      <c r="F23" s="9">
        <f>F7*100/$P7</f>
        <v>81.654006019779274</v>
      </c>
      <c r="G23" s="9"/>
      <c r="H23" s="9"/>
      <c r="I23" s="9">
        <f>I7*100/$P7</f>
        <v>8.5996846782284653</v>
      </c>
      <c r="J23" s="9"/>
      <c r="K23" s="9"/>
      <c r="L23" s="9"/>
      <c r="M23" s="9"/>
      <c r="N23" s="9"/>
      <c r="O23" s="9">
        <f t="shared" si="7"/>
        <v>9.7463093019922606</v>
      </c>
      <c r="P23" s="9">
        <f t="shared" si="8"/>
        <v>100</v>
      </c>
    </row>
    <row r="24" spans="1:16" x14ac:dyDescent="0.2">
      <c r="A24" s="8" t="s">
        <v>18</v>
      </c>
      <c r="B24" s="9">
        <f t="shared" si="0"/>
        <v>49.875</v>
      </c>
      <c r="C24" s="8">
        <v>798</v>
      </c>
      <c r="E24" s="7">
        <v>2013</v>
      </c>
      <c r="F24" s="9">
        <f>F8*100/$P8</f>
        <v>75.554535719749126</v>
      </c>
      <c r="G24" s="9"/>
      <c r="H24" s="9">
        <f>H8*100/$P8</f>
        <v>12.167104732501704</v>
      </c>
      <c r="I24" s="9"/>
      <c r="J24" s="9"/>
      <c r="K24" s="9"/>
      <c r="L24" s="9"/>
      <c r="M24" s="9"/>
      <c r="N24" s="9"/>
      <c r="O24" s="9">
        <f t="shared" si="7"/>
        <v>12.278359547749176</v>
      </c>
      <c r="P24" s="9">
        <f t="shared" si="8"/>
        <v>100</v>
      </c>
    </row>
    <row r="25" spans="1:16" x14ac:dyDescent="0.2">
      <c r="A25" s="8" t="s">
        <v>19</v>
      </c>
      <c r="B25" s="9">
        <f t="shared" si="0"/>
        <v>47.5625</v>
      </c>
      <c r="C25" s="8">
        <v>761</v>
      </c>
      <c r="E25" s="7">
        <v>2012</v>
      </c>
      <c r="F25" s="9">
        <f>F9*100/$P9</f>
        <v>98.932291666666671</v>
      </c>
      <c r="G25" s="9"/>
      <c r="H25" s="9"/>
      <c r="I25" s="9"/>
      <c r="J25" s="9"/>
      <c r="K25" s="9"/>
      <c r="L25" s="9"/>
      <c r="M25" s="9"/>
      <c r="N25" s="9"/>
      <c r="O25" s="9"/>
    </row>
    <row r="26" spans="1:16" x14ac:dyDescent="0.2">
      <c r="A26" s="8" t="s">
        <v>14</v>
      </c>
      <c r="B26" s="9">
        <f t="shared" si="0"/>
        <v>42.5</v>
      </c>
      <c r="C26" s="8">
        <v>680</v>
      </c>
      <c r="E26" s="7">
        <v>2011</v>
      </c>
      <c r="F26" s="9">
        <f>F10*100/$P10</f>
        <v>100</v>
      </c>
      <c r="G26" s="9"/>
      <c r="H26" s="9"/>
      <c r="I26" s="9"/>
      <c r="J26" s="9"/>
      <c r="K26" s="9"/>
      <c r="L26" s="9"/>
      <c r="M26" s="9"/>
      <c r="N26" s="9"/>
      <c r="O26" s="9"/>
    </row>
    <row r="27" spans="1:16" x14ac:dyDescent="0.2">
      <c r="A27" s="8" t="s">
        <v>112</v>
      </c>
      <c r="B27" s="9">
        <f t="shared" si="0"/>
        <v>42.375</v>
      </c>
      <c r="C27" s="8">
        <v>678</v>
      </c>
    </row>
    <row r="28" spans="1:16" x14ac:dyDescent="0.2">
      <c r="A28" s="8" t="s">
        <v>91</v>
      </c>
      <c r="B28" s="9">
        <f t="shared" si="0"/>
        <v>41.875</v>
      </c>
      <c r="C28" s="8">
        <v>670</v>
      </c>
      <c r="E28" s="23" t="s">
        <v>174</v>
      </c>
      <c r="F28" s="24" t="s">
        <v>175</v>
      </c>
      <c r="G28" s="22" t="s">
        <v>176</v>
      </c>
      <c r="H28" s="22" t="s">
        <v>159</v>
      </c>
      <c r="I28" s="22" t="s">
        <v>164</v>
      </c>
      <c r="J28" s="22"/>
      <c r="K28" s="23" t="s">
        <v>174</v>
      </c>
      <c r="L28" s="24" t="s">
        <v>175</v>
      </c>
      <c r="M28" s="22" t="s">
        <v>176</v>
      </c>
      <c r="N28" s="22" t="s">
        <v>159</v>
      </c>
      <c r="O28" s="22" t="s">
        <v>164</v>
      </c>
      <c r="P28" s="3"/>
    </row>
    <row r="29" spans="1:16" x14ac:dyDescent="0.2">
      <c r="A29" s="8" t="s">
        <v>25</v>
      </c>
      <c r="B29" s="9">
        <f t="shared" si="0"/>
        <v>41.125</v>
      </c>
      <c r="C29" s="8">
        <v>658</v>
      </c>
      <c r="E29" s="7">
        <v>2019</v>
      </c>
      <c r="F29" s="25">
        <v>367.892</v>
      </c>
      <c r="G29" s="8">
        <f>SUM(G2:N2)</f>
        <v>187.18899999999999</v>
      </c>
      <c r="H29" s="26">
        <v>143.577</v>
      </c>
      <c r="I29" s="8">
        <f>SUM(F29:H29)</f>
        <v>698.65800000000002</v>
      </c>
      <c r="K29" s="7">
        <v>2019</v>
      </c>
      <c r="L29" s="8">
        <f>F29*100/$I29</f>
        <v>52.656950897291658</v>
      </c>
      <c r="M29" s="8">
        <f t="shared" ref="M29:N29" si="9">G29*100/$I29</f>
        <v>26.792651053877574</v>
      </c>
      <c r="N29" s="8">
        <f t="shared" si="9"/>
        <v>20.550398048830758</v>
      </c>
      <c r="O29" s="8">
        <f>SUM(L29:N29)</f>
        <v>99.999999999999986</v>
      </c>
    </row>
    <row r="30" spans="1:16" x14ac:dyDescent="0.2">
      <c r="A30" s="8" t="s">
        <v>10</v>
      </c>
      <c r="B30" s="9">
        <f t="shared" si="0"/>
        <v>37.5</v>
      </c>
      <c r="C30" s="8">
        <v>600</v>
      </c>
      <c r="E30" s="7">
        <v>2018</v>
      </c>
      <c r="F30" s="13">
        <v>1502.875</v>
      </c>
      <c r="G30" s="8">
        <f t="shared" ref="G30:G37" si="10">SUM(G3:N3)</f>
        <v>593.0625</v>
      </c>
      <c r="H30" s="12">
        <v>936.25</v>
      </c>
      <c r="I30" s="8">
        <f t="shared" ref="I30:I38" si="11">SUM(F30:H30)</f>
        <v>3032.1875</v>
      </c>
      <c r="K30" s="7">
        <v>2018</v>
      </c>
      <c r="L30" s="8">
        <f t="shared" ref="L30:L37" si="12">F30*100/$I30</f>
        <v>49.564052354941772</v>
      </c>
      <c r="M30" s="8">
        <f t="shared" ref="M30:M37" si="13">G30*100/$I30</f>
        <v>19.55889930949191</v>
      </c>
      <c r="N30" s="8">
        <f t="shared" ref="N30:N37" si="14">H30*100/$I30</f>
        <v>30.877048335566318</v>
      </c>
      <c r="O30" s="8">
        <f t="shared" ref="O30:O36" si="15">SUM(L30:N30)</f>
        <v>100</v>
      </c>
    </row>
    <row r="31" spans="1:16" x14ac:dyDescent="0.2">
      <c r="A31" s="8" t="s">
        <v>22</v>
      </c>
      <c r="B31" s="9">
        <f t="shared" si="0"/>
        <v>27.5</v>
      </c>
      <c r="C31" s="8">
        <v>440</v>
      </c>
      <c r="E31" s="7">
        <v>2017</v>
      </c>
      <c r="F31" s="13">
        <v>2167.375</v>
      </c>
      <c r="G31" s="8">
        <f t="shared" si="10"/>
        <v>1265.4375</v>
      </c>
      <c r="H31" s="12">
        <v>1578.9375</v>
      </c>
      <c r="I31" s="8">
        <f t="shared" si="11"/>
        <v>5011.75</v>
      </c>
      <c r="K31" s="7">
        <v>2017</v>
      </c>
      <c r="L31" s="8">
        <f t="shared" si="12"/>
        <v>43.245872200329224</v>
      </c>
      <c r="M31" s="8">
        <f t="shared" si="13"/>
        <v>25.24941387738814</v>
      </c>
      <c r="N31" s="8">
        <f t="shared" si="14"/>
        <v>31.504713922282637</v>
      </c>
      <c r="O31" s="8">
        <f t="shared" si="15"/>
        <v>100</v>
      </c>
    </row>
    <row r="32" spans="1:16" x14ac:dyDescent="0.2">
      <c r="A32" s="8" t="s">
        <v>45</v>
      </c>
      <c r="B32" s="9">
        <f t="shared" si="0"/>
        <v>26.375</v>
      </c>
      <c r="C32" s="8">
        <v>422</v>
      </c>
      <c r="E32" s="7">
        <v>2016</v>
      </c>
      <c r="F32" s="13">
        <v>1487.5</v>
      </c>
      <c r="G32" s="8">
        <f t="shared" si="10"/>
        <v>271.3125</v>
      </c>
      <c r="H32" s="12">
        <v>331.3125</v>
      </c>
      <c r="I32" s="8">
        <f t="shared" si="11"/>
        <v>2090.125</v>
      </c>
      <c r="K32" s="7">
        <v>2016</v>
      </c>
      <c r="L32" s="8">
        <f t="shared" si="12"/>
        <v>71.167992344955451</v>
      </c>
      <c r="M32" s="8">
        <f t="shared" si="13"/>
        <v>12.980682973506369</v>
      </c>
      <c r="N32" s="8">
        <f t="shared" si="14"/>
        <v>15.851324681538186</v>
      </c>
      <c r="O32" s="8">
        <f t="shared" si="15"/>
        <v>100</v>
      </c>
    </row>
    <row r="33" spans="1:15" x14ac:dyDescent="0.2">
      <c r="A33" s="8" t="s">
        <v>87</v>
      </c>
      <c r="B33" s="9">
        <f t="shared" si="0"/>
        <v>19.8125</v>
      </c>
      <c r="C33" s="8">
        <v>317</v>
      </c>
      <c r="E33" s="7">
        <v>2015</v>
      </c>
      <c r="F33" s="13">
        <v>210.0625</v>
      </c>
      <c r="G33" s="8">
        <f t="shared" si="10"/>
        <v>42.5</v>
      </c>
      <c r="H33" s="12">
        <v>50.4375</v>
      </c>
      <c r="I33" s="8">
        <f t="shared" si="11"/>
        <v>303</v>
      </c>
      <c r="K33" s="7">
        <v>2015</v>
      </c>
      <c r="L33" s="8">
        <f t="shared" si="12"/>
        <v>69.327557755775572</v>
      </c>
      <c r="M33" s="8">
        <f t="shared" si="13"/>
        <v>14.026402640264026</v>
      </c>
      <c r="N33" s="8">
        <f t="shared" si="14"/>
        <v>16.646039603960396</v>
      </c>
      <c r="O33" s="8">
        <f t="shared" si="15"/>
        <v>100</v>
      </c>
    </row>
    <row r="34" spans="1:15" x14ac:dyDescent="0.2">
      <c r="A34" s="8" t="s">
        <v>54</v>
      </c>
      <c r="B34" s="9">
        <f t="shared" ref="B34:B65" si="16">C34*25*25/10000</f>
        <v>18.75</v>
      </c>
      <c r="C34" s="8">
        <v>300</v>
      </c>
      <c r="E34" s="7">
        <v>2014</v>
      </c>
      <c r="F34" s="13">
        <v>356.0625</v>
      </c>
      <c r="G34" s="8">
        <f t="shared" si="10"/>
        <v>37.5</v>
      </c>
      <c r="H34" s="12">
        <v>42.5</v>
      </c>
      <c r="I34" s="8">
        <f t="shared" si="11"/>
        <v>436.0625</v>
      </c>
      <c r="K34" s="7">
        <v>2014</v>
      </c>
      <c r="L34" s="8">
        <f t="shared" si="12"/>
        <v>81.654006019779274</v>
      </c>
      <c r="M34" s="8">
        <f t="shared" si="13"/>
        <v>8.5996846782284653</v>
      </c>
      <c r="N34" s="8">
        <f t="shared" si="14"/>
        <v>9.7463093019922606</v>
      </c>
      <c r="O34" s="8">
        <f t="shared" si="15"/>
        <v>100</v>
      </c>
    </row>
    <row r="35" spans="1:15" x14ac:dyDescent="0.2">
      <c r="A35" s="8" t="s">
        <v>42</v>
      </c>
      <c r="B35" s="9">
        <f t="shared" si="16"/>
        <v>17</v>
      </c>
      <c r="C35" s="8">
        <v>272</v>
      </c>
      <c r="E35" s="7">
        <v>2013</v>
      </c>
      <c r="F35" s="13">
        <v>3395.5625</v>
      </c>
      <c r="G35" s="8">
        <f t="shared" si="10"/>
        <v>546.8125</v>
      </c>
      <c r="H35" s="12">
        <v>551.8125</v>
      </c>
      <c r="I35" s="8">
        <f t="shared" si="11"/>
        <v>4494.1875</v>
      </c>
      <c r="K35" s="7">
        <v>2013</v>
      </c>
      <c r="L35" s="8">
        <f t="shared" si="12"/>
        <v>75.554535719749126</v>
      </c>
      <c r="M35" s="8">
        <f t="shared" si="13"/>
        <v>12.167104732501704</v>
      </c>
      <c r="N35" s="8">
        <f t="shared" si="14"/>
        <v>12.278359547749176</v>
      </c>
      <c r="O35" s="8">
        <f t="shared" si="15"/>
        <v>100</v>
      </c>
    </row>
    <row r="36" spans="1:15" x14ac:dyDescent="0.2">
      <c r="A36" s="8" t="s">
        <v>75</v>
      </c>
      <c r="B36" s="9">
        <f t="shared" si="16"/>
        <v>16.3125</v>
      </c>
      <c r="C36" s="8">
        <v>261</v>
      </c>
      <c r="E36" s="7">
        <v>2012</v>
      </c>
      <c r="F36" s="13">
        <v>237.4375</v>
      </c>
      <c r="G36" s="8">
        <f t="shared" si="10"/>
        <v>0</v>
      </c>
      <c r="H36" s="12">
        <v>2.5625</v>
      </c>
      <c r="I36" s="8">
        <f t="shared" si="11"/>
        <v>240</v>
      </c>
      <c r="K36" s="7">
        <v>2012</v>
      </c>
      <c r="L36" s="8">
        <f t="shared" si="12"/>
        <v>98.932291666666671</v>
      </c>
      <c r="M36" s="8">
        <f t="shared" si="13"/>
        <v>0</v>
      </c>
      <c r="N36" s="8">
        <f t="shared" si="14"/>
        <v>1.0677083333333333</v>
      </c>
      <c r="O36" s="8">
        <f t="shared" si="15"/>
        <v>100</v>
      </c>
    </row>
    <row r="37" spans="1:15" x14ac:dyDescent="0.2">
      <c r="A37" s="8" t="s">
        <v>39</v>
      </c>
      <c r="B37" s="9">
        <f t="shared" si="16"/>
        <v>16</v>
      </c>
      <c r="C37" s="8">
        <v>256</v>
      </c>
      <c r="E37" s="7">
        <v>2011</v>
      </c>
      <c r="F37" s="13">
        <v>1210.625</v>
      </c>
      <c r="G37" s="8">
        <f t="shared" si="10"/>
        <v>0</v>
      </c>
      <c r="H37" s="12">
        <v>0</v>
      </c>
      <c r="I37" s="8">
        <f t="shared" si="11"/>
        <v>1210.625</v>
      </c>
      <c r="K37" s="7">
        <v>2011</v>
      </c>
      <c r="L37" s="8">
        <f t="shared" si="12"/>
        <v>100</v>
      </c>
      <c r="M37" s="8">
        <f t="shared" si="13"/>
        <v>0</v>
      </c>
      <c r="N37" s="8">
        <f t="shared" si="14"/>
        <v>0</v>
      </c>
      <c r="O37" s="8">
        <f>SUM(L37:N37)</f>
        <v>100</v>
      </c>
    </row>
    <row r="38" spans="1:15" x14ac:dyDescent="0.2">
      <c r="A38" s="8" t="s">
        <v>44</v>
      </c>
      <c r="B38" s="9">
        <f t="shared" si="16"/>
        <v>15.1875</v>
      </c>
      <c r="C38" s="8">
        <v>243</v>
      </c>
      <c r="E38" s="7" t="s">
        <v>164</v>
      </c>
      <c r="F38" s="13">
        <f>SUM(F29:F37)</f>
        <v>10935.392</v>
      </c>
      <c r="G38" s="13">
        <f>SUM(G29:G37)</f>
        <v>2943.8139999999999</v>
      </c>
      <c r="H38" s="13">
        <f>SUM(H29:H37)</f>
        <v>3637.3895000000002</v>
      </c>
      <c r="I38" s="8">
        <f t="shared" si="11"/>
        <v>17516.595499999999</v>
      </c>
    </row>
    <row r="39" spans="1:15" x14ac:dyDescent="0.2">
      <c r="A39" s="8" t="s">
        <v>26</v>
      </c>
      <c r="B39" s="9">
        <f t="shared" si="16"/>
        <v>12.5</v>
      </c>
      <c r="C39" s="8">
        <v>200</v>
      </c>
      <c r="E39" s="7" t="s">
        <v>165</v>
      </c>
      <c r="F39" s="21">
        <f>F38*100/$I$38</f>
        <v>62.42875220815597</v>
      </c>
      <c r="G39" s="21">
        <f>G38*100/$I$38</f>
        <v>16.805857051388781</v>
      </c>
      <c r="H39" s="21">
        <f>H38*100/$I$38</f>
        <v>20.765390740455246</v>
      </c>
      <c r="I39" s="21">
        <f>I38*100/$I$38</f>
        <v>100</v>
      </c>
    </row>
    <row r="40" spans="1:15" x14ac:dyDescent="0.2">
      <c r="A40" s="8" t="s">
        <v>77</v>
      </c>
      <c r="B40" s="9">
        <f t="shared" si="16"/>
        <v>11.625</v>
      </c>
      <c r="C40" s="8">
        <v>186</v>
      </c>
    </row>
    <row r="41" spans="1:15" x14ac:dyDescent="0.2">
      <c r="A41" s="8" t="s">
        <v>47</v>
      </c>
      <c r="B41" s="9">
        <f t="shared" si="16"/>
        <v>11.5625</v>
      </c>
      <c r="C41" s="8">
        <v>185</v>
      </c>
    </row>
    <row r="42" spans="1:15" x14ac:dyDescent="0.2">
      <c r="A42" s="8" t="s">
        <v>102</v>
      </c>
      <c r="B42" s="9">
        <f t="shared" si="16"/>
        <v>11</v>
      </c>
      <c r="C42" s="8">
        <v>176</v>
      </c>
    </row>
    <row r="43" spans="1:15" x14ac:dyDescent="0.2">
      <c r="A43" s="8" t="s">
        <v>108</v>
      </c>
      <c r="B43" s="9">
        <f t="shared" si="16"/>
        <v>11</v>
      </c>
      <c r="C43" s="8">
        <v>176</v>
      </c>
    </row>
    <row r="44" spans="1:15" x14ac:dyDescent="0.2">
      <c r="A44" s="8" t="s">
        <v>105</v>
      </c>
      <c r="B44" s="9">
        <f t="shared" si="16"/>
        <v>8.75</v>
      </c>
      <c r="C44" s="8">
        <v>140</v>
      </c>
    </row>
    <row r="45" spans="1:15" x14ac:dyDescent="0.2">
      <c r="A45" s="10" t="s">
        <v>29</v>
      </c>
      <c r="B45" s="11">
        <f t="shared" si="16"/>
        <v>8.4375</v>
      </c>
      <c r="C45" s="10">
        <v>135</v>
      </c>
    </row>
    <row r="46" spans="1:15" x14ac:dyDescent="0.2">
      <c r="A46" s="8" t="s">
        <v>64</v>
      </c>
      <c r="B46" s="9">
        <f t="shared" si="16"/>
        <v>7.8125</v>
      </c>
      <c r="C46" s="8">
        <v>125</v>
      </c>
    </row>
    <row r="47" spans="1:15" x14ac:dyDescent="0.2">
      <c r="A47" s="8" t="s">
        <v>109</v>
      </c>
      <c r="B47" s="9">
        <f t="shared" si="16"/>
        <v>7.375</v>
      </c>
      <c r="C47" s="8">
        <v>118</v>
      </c>
    </row>
    <row r="48" spans="1:15" x14ac:dyDescent="0.2">
      <c r="A48" s="8" t="s">
        <v>43</v>
      </c>
      <c r="B48" s="9">
        <f t="shared" si="16"/>
        <v>6.75</v>
      </c>
      <c r="C48" s="8">
        <v>108</v>
      </c>
    </row>
    <row r="49" spans="1:17" x14ac:dyDescent="0.2">
      <c r="A49" s="8" t="s">
        <v>23</v>
      </c>
      <c r="B49" s="9">
        <f t="shared" si="16"/>
        <v>6.5</v>
      </c>
      <c r="C49" s="8">
        <v>104</v>
      </c>
    </row>
    <row r="50" spans="1:17" x14ac:dyDescent="0.2">
      <c r="A50" s="8" t="s">
        <v>84</v>
      </c>
      <c r="B50" s="9">
        <f t="shared" si="16"/>
        <v>6.5</v>
      </c>
      <c r="C50" s="8">
        <v>104</v>
      </c>
    </row>
    <row r="51" spans="1:17" x14ac:dyDescent="0.2">
      <c r="A51" s="8" t="s">
        <v>36</v>
      </c>
      <c r="B51" s="9">
        <f t="shared" si="16"/>
        <v>6.375</v>
      </c>
      <c r="C51" s="8">
        <v>102</v>
      </c>
    </row>
    <row r="52" spans="1:17" x14ac:dyDescent="0.2">
      <c r="A52" s="8" t="s">
        <v>16</v>
      </c>
      <c r="B52" s="9">
        <f t="shared" si="16"/>
        <v>6.3125</v>
      </c>
      <c r="C52" s="8">
        <v>101</v>
      </c>
    </row>
    <row r="53" spans="1:17" x14ac:dyDescent="0.2">
      <c r="A53" s="8" t="s">
        <v>68</v>
      </c>
      <c r="B53" s="9">
        <f t="shared" si="16"/>
        <v>6.3125</v>
      </c>
      <c r="C53" s="8">
        <v>101</v>
      </c>
    </row>
    <row r="54" spans="1:17" x14ac:dyDescent="0.2">
      <c r="A54" s="8" t="s">
        <v>27</v>
      </c>
      <c r="B54" s="9">
        <f t="shared" si="16"/>
        <v>6.0625</v>
      </c>
      <c r="C54" s="8">
        <v>97</v>
      </c>
    </row>
    <row r="55" spans="1:17" x14ac:dyDescent="0.2">
      <c r="A55" s="8" t="s">
        <v>58</v>
      </c>
      <c r="B55" s="9">
        <f t="shared" si="16"/>
        <v>6</v>
      </c>
      <c r="C55" s="8">
        <v>96</v>
      </c>
    </row>
    <row r="56" spans="1:17" x14ac:dyDescent="0.2">
      <c r="A56" s="8" t="s">
        <v>79</v>
      </c>
      <c r="B56" s="9">
        <f t="shared" si="16"/>
        <v>5.6875</v>
      </c>
      <c r="C56" s="8">
        <v>91</v>
      </c>
    </row>
    <row r="57" spans="1:17" x14ac:dyDescent="0.2">
      <c r="A57" s="8" t="s">
        <v>100</v>
      </c>
      <c r="B57" s="9">
        <f t="shared" si="16"/>
        <v>5.125</v>
      </c>
      <c r="C57" s="8">
        <v>82</v>
      </c>
    </row>
    <row r="58" spans="1:17" x14ac:dyDescent="0.2">
      <c r="A58" s="8" t="s">
        <v>48</v>
      </c>
      <c r="B58" s="9">
        <f t="shared" si="16"/>
        <v>4.9375</v>
      </c>
      <c r="C58" s="8">
        <v>79</v>
      </c>
    </row>
    <row r="59" spans="1:17" x14ac:dyDescent="0.2">
      <c r="A59" s="8" t="s">
        <v>115</v>
      </c>
      <c r="B59" s="9">
        <f t="shared" si="16"/>
        <v>4.875</v>
      </c>
      <c r="C59" s="8">
        <v>78</v>
      </c>
    </row>
    <row r="60" spans="1:17" x14ac:dyDescent="0.2">
      <c r="A60" s="8" t="s">
        <v>114</v>
      </c>
      <c r="B60" s="9">
        <f t="shared" si="16"/>
        <v>4.6875</v>
      </c>
      <c r="C60" s="8">
        <v>75</v>
      </c>
      <c r="H60" s="1">
        <v>7.8129999999999997</v>
      </c>
      <c r="I60" s="1">
        <v>66.063000000000002</v>
      </c>
      <c r="J60" s="1">
        <v>76.375</v>
      </c>
      <c r="K60" s="1">
        <v>9</v>
      </c>
      <c r="L60" s="1">
        <v>4.5</v>
      </c>
      <c r="M60" s="1">
        <v>19.062999999999999</v>
      </c>
      <c r="N60" s="1"/>
      <c r="O60" s="1">
        <v>4.375</v>
      </c>
      <c r="P60" s="1">
        <v>143.577</v>
      </c>
      <c r="Q60" s="8">
        <f>SUM(H60:P60)</f>
        <v>330.76599999999996</v>
      </c>
    </row>
    <row r="61" spans="1:17" x14ac:dyDescent="0.2">
      <c r="A61" s="8" t="s">
        <v>7</v>
      </c>
      <c r="B61" s="9">
        <f t="shared" si="16"/>
        <v>3.6875</v>
      </c>
      <c r="C61" s="8">
        <v>59</v>
      </c>
    </row>
    <row r="62" spans="1:17" x14ac:dyDescent="0.2">
      <c r="A62" s="8" t="s">
        <v>110</v>
      </c>
      <c r="B62" s="9">
        <f t="shared" si="16"/>
        <v>3.125</v>
      </c>
      <c r="C62" s="8">
        <v>50</v>
      </c>
    </row>
    <row r="63" spans="1:17" x14ac:dyDescent="0.2">
      <c r="A63" s="8" t="s">
        <v>118</v>
      </c>
      <c r="B63" s="9">
        <f t="shared" si="16"/>
        <v>3.125</v>
      </c>
      <c r="C63" s="8">
        <v>50</v>
      </c>
      <c r="G63" s="8" t="s">
        <v>174</v>
      </c>
      <c r="H63" s="8" t="s">
        <v>175</v>
      </c>
      <c r="I63" s="8" t="s">
        <v>166</v>
      </c>
      <c r="J63" s="8" t="s">
        <v>173</v>
      </c>
      <c r="K63" s="8" t="s">
        <v>167</v>
      </c>
      <c r="L63" s="8" t="s">
        <v>168</v>
      </c>
      <c r="M63" s="8" t="s">
        <v>169</v>
      </c>
      <c r="N63" s="8" t="s">
        <v>170</v>
      </c>
      <c r="O63" s="8" t="s">
        <v>171</v>
      </c>
      <c r="P63" s="7" t="s">
        <v>172</v>
      </c>
      <c r="Q63" s="7" t="s">
        <v>159</v>
      </c>
    </row>
    <row r="64" spans="1:17" x14ac:dyDescent="0.2">
      <c r="A64" s="8" t="s">
        <v>28</v>
      </c>
      <c r="B64" s="9">
        <f t="shared" si="16"/>
        <v>3</v>
      </c>
      <c r="C64" s="8">
        <v>48</v>
      </c>
      <c r="G64" s="8">
        <v>2019</v>
      </c>
      <c r="H64" s="8">
        <v>367.892</v>
      </c>
      <c r="I64" s="8">
        <v>7.8129999999999997</v>
      </c>
      <c r="J64" s="8">
        <v>66.063000000000002</v>
      </c>
      <c r="K64" s="8">
        <v>76.375</v>
      </c>
      <c r="L64" s="8">
        <v>9</v>
      </c>
      <c r="M64" s="8">
        <v>4.5</v>
      </c>
      <c r="N64" s="8">
        <v>19.062999999999999</v>
      </c>
      <c r="P64" s="7">
        <v>4.375</v>
      </c>
      <c r="Q64" s="7">
        <v>143.577</v>
      </c>
    </row>
    <row r="65" spans="1:8" x14ac:dyDescent="0.2">
      <c r="A65" s="8" t="s">
        <v>51</v>
      </c>
      <c r="B65" s="9">
        <f t="shared" si="16"/>
        <v>2.8125</v>
      </c>
      <c r="C65" s="8">
        <v>45</v>
      </c>
    </row>
    <row r="66" spans="1:8" x14ac:dyDescent="0.2">
      <c r="A66" s="8" t="s">
        <v>4</v>
      </c>
      <c r="B66" s="9">
        <f t="shared" ref="B66:B97" si="17">C66*25*25/10000</f>
        <v>2.5625</v>
      </c>
      <c r="C66" s="8">
        <v>41</v>
      </c>
      <c r="G66" s="8" t="s">
        <v>174</v>
      </c>
      <c r="H66" s="8">
        <v>2019</v>
      </c>
    </row>
    <row r="67" spans="1:8" x14ac:dyDescent="0.2">
      <c r="A67" s="8" t="s">
        <v>12</v>
      </c>
      <c r="B67" s="9">
        <f t="shared" si="17"/>
        <v>2.5625</v>
      </c>
      <c r="C67" s="8">
        <v>41</v>
      </c>
      <c r="G67" s="8" t="s">
        <v>175</v>
      </c>
      <c r="H67" s="8">
        <v>367.892</v>
      </c>
    </row>
    <row r="68" spans="1:8" x14ac:dyDescent="0.2">
      <c r="A68" s="8" t="s">
        <v>63</v>
      </c>
      <c r="B68" s="9">
        <f t="shared" si="17"/>
        <v>2.5625</v>
      </c>
      <c r="C68" s="8">
        <v>41</v>
      </c>
      <c r="G68" s="8" t="s">
        <v>166</v>
      </c>
      <c r="H68" s="8">
        <v>7.8129999999999997</v>
      </c>
    </row>
    <row r="69" spans="1:8" x14ac:dyDescent="0.2">
      <c r="A69" s="8" t="s">
        <v>11</v>
      </c>
      <c r="B69" s="9">
        <f t="shared" si="17"/>
        <v>2.4375</v>
      </c>
      <c r="C69" s="8">
        <v>39</v>
      </c>
      <c r="G69" s="8" t="s">
        <v>173</v>
      </c>
      <c r="H69" s="8">
        <v>66.063000000000002</v>
      </c>
    </row>
    <row r="70" spans="1:8" x14ac:dyDescent="0.2">
      <c r="A70" s="8" t="s">
        <v>76</v>
      </c>
      <c r="B70" s="9">
        <f t="shared" si="17"/>
        <v>2.0625</v>
      </c>
      <c r="C70" s="8">
        <v>33</v>
      </c>
      <c r="G70" s="8" t="s">
        <v>167</v>
      </c>
      <c r="H70" s="8">
        <v>76.375</v>
      </c>
    </row>
    <row r="71" spans="1:8" x14ac:dyDescent="0.2">
      <c r="A71" s="8" t="s">
        <v>46</v>
      </c>
      <c r="B71" s="9">
        <f t="shared" si="17"/>
        <v>1.6875</v>
      </c>
      <c r="C71" s="8">
        <v>27</v>
      </c>
      <c r="G71" s="8" t="s">
        <v>168</v>
      </c>
      <c r="H71" s="8">
        <v>9</v>
      </c>
    </row>
    <row r="72" spans="1:8" x14ac:dyDescent="0.2">
      <c r="A72" s="8" t="s">
        <v>15</v>
      </c>
      <c r="B72" s="9">
        <f t="shared" si="17"/>
        <v>1.625</v>
      </c>
      <c r="C72" s="8">
        <v>26</v>
      </c>
      <c r="G72" s="8" t="s">
        <v>169</v>
      </c>
      <c r="H72" s="8">
        <v>4.5</v>
      </c>
    </row>
    <row r="73" spans="1:8" x14ac:dyDescent="0.2">
      <c r="A73" s="8" t="s">
        <v>49</v>
      </c>
      <c r="B73" s="9">
        <f t="shared" si="17"/>
        <v>1.5625</v>
      </c>
      <c r="C73" s="8">
        <v>25</v>
      </c>
      <c r="G73" s="8" t="s">
        <v>170</v>
      </c>
      <c r="H73" s="8">
        <v>19.062999999999999</v>
      </c>
    </row>
    <row r="74" spans="1:8" x14ac:dyDescent="0.2">
      <c r="A74" s="8" t="s">
        <v>89</v>
      </c>
      <c r="B74" s="9">
        <f t="shared" si="17"/>
        <v>1.5625</v>
      </c>
      <c r="C74" s="8">
        <v>25</v>
      </c>
      <c r="G74" s="8" t="s">
        <v>171</v>
      </c>
    </row>
    <row r="75" spans="1:8" x14ac:dyDescent="0.2">
      <c r="A75" s="8" t="s">
        <v>116</v>
      </c>
      <c r="B75" s="9">
        <f t="shared" si="17"/>
        <v>1.5625</v>
      </c>
      <c r="C75" s="8">
        <v>25</v>
      </c>
      <c r="G75" s="7" t="s">
        <v>172</v>
      </c>
      <c r="H75" s="7">
        <v>4.375</v>
      </c>
    </row>
    <row r="76" spans="1:8" x14ac:dyDescent="0.2">
      <c r="A76" s="8" t="s">
        <v>117</v>
      </c>
      <c r="B76" s="9">
        <f t="shared" si="17"/>
        <v>1.5625</v>
      </c>
      <c r="C76" s="8">
        <v>25</v>
      </c>
      <c r="G76" s="7" t="s">
        <v>159</v>
      </c>
      <c r="H76" s="7">
        <v>143.577</v>
      </c>
    </row>
    <row r="77" spans="1:8" x14ac:dyDescent="0.2">
      <c r="A77" s="8" t="s">
        <v>20</v>
      </c>
      <c r="B77" s="9">
        <f t="shared" si="17"/>
        <v>1.4375</v>
      </c>
      <c r="C77" s="8">
        <v>23</v>
      </c>
    </row>
    <row r="78" spans="1:8" x14ac:dyDescent="0.2">
      <c r="A78" s="8" t="s">
        <v>30</v>
      </c>
      <c r="B78" s="9">
        <f t="shared" si="17"/>
        <v>1.4375</v>
      </c>
      <c r="C78" s="8">
        <v>23</v>
      </c>
    </row>
    <row r="79" spans="1:8" x14ac:dyDescent="0.2">
      <c r="A79" s="8" t="s">
        <v>8</v>
      </c>
      <c r="B79" s="9">
        <f t="shared" si="17"/>
        <v>1.3125</v>
      </c>
      <c r="C79" s="8">
        <v>21</v>
      </c>
    </row>
    <row r="80" spans="1:8" x14ac:dyDescent="0.2">
      <c r="A80" s="8" t="s">
        <v>24</v>
      </c>
      <c r="B80" s="9">
        <f t="shared" si="17"/>
        <v>1.25</v>
      </c>
      <c r="C80" s="8">
        <v>20</v>
      </c>
    </row>
    <row r="81" spans="1:3" x14ac:dyDescent="0.2">
      <c r="A81" s="8" t="s">
        <v>96</v>
      </c>
      <c r="B81" s="9">
        <f t="shared" si="17"/>
        <v>1.25</v>
      </c>
      <c r="C81" s="8">
        <v>20</v>
      </c>
    </row>
    <row r="82" spans="1:3" x14ac:dyDescent="0.2">
      <c r="A82" s="8" t="s">
        <v>81</v>
      </c>
      <c r="B82" s="9">
        <f t="shared" si="17"/>
        <v>1.125</v>
      </c>
      <c r="C82" s="8">
        <v>18</v>
      </c>
    </row>
    <row r="83" spans="1:3" x14ac:dyDescent="0.2">
      <c r="A83" s="8" t="s">
        <v>62</v>
      </c>
      <c r="B83" s="9">
        <f t="shared" si="17"/>
        <v>1</v>
      </c>
      <c r="C83" s="8">
        <v>16</v>
      </c>
    </row>
    <row r="84" spans="1:3" x14ac:dyDescent="0.2">
      <c r="A84" s="8" t="s">
        <v>103</v>
      </c>
      <c r="B84" s="9">
        <f t="shared" si="17"/>
        <v>1</v>
      </c>
      <c r="C84" s="8">
        <v>16</v>
      </c>
    </row>
    <row r="85" spans="1:3" x14ac:dyDescent="0.2">
      <c r="A85" s="8" t="s">
        <v>40</v>
      </c>
      <c r="B85" s="9">
        <f t="shared" si="17"/>
        <v>0.9375</v>
      </c>
      <c r="C85" s="8">
        <v>15</v>
      </c>
    </row>
    <row r="86" spans="1:3" x14ac:dyDescent="0.2">
      <c r="A86" s="8" t="s">
        <v>72</v>
      </c>
      <c r="B86" s="9">
        <f t="shared" si="17"/>
        <v>0.875</v>
      </c>
      <c r="C86" s="8">
        <v>14</v>
      </c>
    </row>
    <row r="87" spans="1:3" x14ac:dyDescent="0.2">
      <c r="A87" s="8" t="s">
        <v>56</v>
      </c>
      <c r="B87" s="9">
        <f t="shared" si="17"/>
        <v>0.8125</v>
      </c>
      <c r="C87" s="8">
        <v>13</v>
      </c>
    </row>
    <row r="88" spans="1:3" x14ac:dyDescent="0.2">
      <c r="A88" s="8" t="s">
        <v>85</v>
      </c>
      <c r="B88" s="9">
        <f t="shared" si="17"/>
        <v>0.8125</v>
      </c>
      <c r="C88" s="8">
        <v>13</v>
      </c>
    </row>
    <row r="89" spans="1:3" x14ac:dyDescent="0.2">
      <c r="A89" s="8" t="s">
        <v>88</v>
      </c>
      <c r="B89" s="9">
        <f t="shared" si="17"/>
        <v>0.8125</v>
      </c>
      <c r="C89" s="8">
        <v>13</v>
      </c>
    </row>
    <row r="90" spans="1:3" x14ac:dyDescent="0.2">
      <c r="A90" s="8" t="s">
        <v>80</v>
      </c>
      <c r="B90" s="9">
        <f t="shared" si="17"/>
        <v>0.75</v>
      </c>
      <c r="C90" s="8">
        <v>12</v>
      </c>
    </row>
    <row r="91" spans="1:3" x14ac:dyDescent="0.2">
      <c r="A91" s="8" t="s">
        <v>94</v>
      </c>
      <c r="B91" s="9">
        <f t="shared" si="17"/>
        <v>0.6875</v>
      </c>
      <c r="C91" s="8">
        <v>11</v>
      </c>
    </row>
    <row r="92" spans="1:3" x14ac:dyDescent="0.2">
      <c r="A92" s="8" t="s">
        <v>65</v>
      </c>
      <c r="B92" s="9">
        <f t="shared" si="17"/>
        <v>0.625</v>
      </c>
      <c r="C92" s="8">
        <v>10</v>
      </c>
    </row>
    <row r="93" spans="1:3" x14ac:dyDescent="0.2">
      <c r="A93" s="8" t="s">
        <v>52</v>
      </c>
      <c r="B93" s="9">
        <f t="shared" si="17"/>
        <v>0.5</v>
      </c>
      <c r="C93" s="8">
        <v>8</v>
      </c>
    </row>
    <row r="94" spans="1:3" x14ac:dyDescent="0.2">
      <c r="A94" s="8" t="s">
        <v>73</v>
      </c>
      <c r="B94" s="9">
        <f t="shared" si="17"/>
        <v>0.5</v>
      </c>
      <c r="C94" s="8">
        <v>8</v>
      </c>
    </row>
    <row r="95" spans="1:3" x14ac:dyDescent="0.2">
      <c r="A95" s="8" t="s">
        <v>107</v>
      </c>
      <c r="B95" s="9">
        <f t="shared" si="17"/>
        <v>0.4375</v>
      </c>
      <c r="C95" s="8">
        <v>7</v>
      </c>
    </row>
    <row r="96" spans="1:3" x14ac:dyDescent="0.2">
      <c r="A96" s="8" t="s">
        <v>60</v>
      </c>
      <c r="B96" s="9">
        <f t="shared" si="17"/>
        <v>0.3125</v>
      </c>
      <c r="C96" s="8">
        <v>5</v>
      </c>
    </row>
    <row r="97" spans="1:3" x14ac:dyDescent="0.2">
      <c r="A97" s="8" t="s">
        <v>69</v>
      </c>
      <c r="B97" s="9">
        <f t="shared" si="17"/>
        <v>0.3125</v>
      </c>
      <c r="C97" s="8">
        <v>5</v>
      </c>
    </row>
    <row r="98" spans="1:3" x14ac:dyDescent="0.2">
      <c r="A98" s="8" t="s">
        <v>31</v>
      </c>
      <c r="B98" s="9">
        <f t="shared" ref="B98:B119" si="18">C98*25*25/10000</f>
        <v>0.25</v>
      </c>
      <c r="C98" s="8">
        <v>4</v>
      </c>
    </row>
    <row r="99" spans="1:3" x14ac:dyDescent="0.2">
      <c r="A99" s="8" t="s">
        <v>59</v>
      </c>
      <c r="B99" s="9">
        <f t="shared" si="18"/>
        <v>0.25</v>
      </c>
      <c r="C99" s="8">
        <v>4</v>
      </c>
    </row>
    <row r="100" spans="1:3" x14ac:dyDescent="0.2">
      <c r="A100" s="8" t="s">
        <v>82</v>
      </c>
      <c r="B100" s="9">
        <f t="shared" si="18"/>
        <v>0.25</v>
      </c>
      <c r="C100" s="8">
        <v>4</v>
      </c>
    </row>
    <row r="101" spans="1:3" x14ac:dyDescent="0.2">
      <c r="A101" s="8" t="s">
        <v>86</v>
      </c>
      <c r="B101" s="9">
        <f t="shared" si="18"/>
        <v>0.25</v>
      </c>
      <c r="C101" s="8">
        <v>4</v>
      </c>
    </row>
    <row r="102" spans="1:3" x14ac:dyDescent="0.2">
      <c r="A102" s="8" t="s">
        <v>98</v>
      </c>
      <c r="B102" s="9">
        <f t="shared" si="18"/>
        <v>0.25</v>
      </c>
      <c r="C102" s="8">
        <v>4</v>
      </c>
    </row>
    <row r="103" spans="1:3" x14ac:dyDescent="0.2">
      <c r="A103" s="8" t="s">
        <v>111</v>
      </c>
      <c r="B103" s="9">
        <f t="shared" si="18"/>
        <v>0.25</v>
      </c>
      <c r="C103" s="8">
        <v>4</v>
      </c>
    </row>
    <row r="104" spans="1:3" x14ac:dyDescent="0.2">
      <c r="A104" s="8" t="s">
        <v>55</v>
      </c>
      <c r="B104" s="9">
        <f t="shared" si="18"/>
        <v>0.1875</v>
      </c>
      <c r="C104" s="8">
        <v>3</v>
      </c>
    </row>
    <row r="105" spans="1:3" x14ac:dyDescent="0.2">
      <c r="A105" s="8" t="s">
        <v>90</v>
      </c>
      <c r="B105" s="9">
        <f t="shared" si="18"/>
        <v>0.1875</v>
      </c>
      <c r="C105" s="8">
        <v>3</v>
      </c>
    </row>
    <row r="106" spans="1:3" x14ac:dyDescent="0.2">
      <c r="A106" s="8" t="s">
        <v>95</v>
      </c>
      <c r="B106" s="9">
        <f t="shared" si="18"/>
        <v>0.1875</v>
      </c>
      <c r="C106" s="8">
        <v>3</v>
      </c>
    </row>
    <row r="107" spans="1:3" x14ac:dyDescent="0.2">
      <c r="A107" s="8" t="s">
        <v>97</v>
      </c>
      <c r="B107" s="9">
        <f t="shared" si="18"/>
        <v>0.1875</v>
      </c>
      <c r="C107" s="8">
        <v>3</v>
      </c>
    </row>
    <row r="108" spans="1:3" x14ac:dyDescent="0.2">
      <c r="A108" s="8" t="s">
        <v>101</v>
      </c>
      <c r="B108" s="9">
        <f t="shared" si="18"/>
        <v>0.1875</v>
      </c>
      <c r="C108" s="8">
        <v>3</v>
      </c>
    </row>
    <row r="109" spans="1:3" x14ac:dyDescent="0.2">
      <c r="A109" s="8" t="s">
        <v>104</v>
      </c>
      <c r="B109" s="9">
        <f t="shared" si="18"/>
        <v>0.1875</v>
      </c>
      <c r="C109" s="8">
        <v>3</v>
      </c>
    </row>
    <row r="110" spans="1:3" x14ac:dyDescent="0.2">
      <c r="A110" s="8" t="s">
        <v>57</v>
      </c>
      <c r="B110" s="9">
        <f t="shared" si="18"/>
        <v>0.125</v>
      </c>
      <c r="C110" s="8">
        <v>2</v>
      </c>
    </row>
    <row r="111" spans="1:3" x14ac:dyDescent="0.2">
      <c r="A111" s="8" t="s">
        <v>93</v>
      </c>
      <c r="B111" s="9">
        <f t="shared" si="18"/>
        <v>0.125</v>
      </c>
      <c r="C111" s="8">
        <v>2</v>
      </c>
    </row>
    <row r="112" spans="1:3" x14ac:dyDescent="0.2">
      <c r="A112" s="8" t="s">
        <v>113</v>
      </c>
      <c r="B112" s="9">
        <f t="shared" si="18"/>
        <v>0.125</v>
      </c>
      <c r="C112" s="8">
        <v>2</v>
      </c>
    </row>
    <row r="113" spans="1:3" x14ac:dyDescent="0.2">
      <c r="A113" s="8" t="s">
        <v>32</v>
      </c>
      <c r="B113" s="9">
        <f t="shared" si="18"/>
        <v>6.25E-2</v>
      </c>
      <c r="C113" s="8">
        <v>1</v>
      </c>
    </row>
    <row r="114" spans="1:3" x14ac:dyDescent="0.2">
      <c r="A114" s="8" t="s">
        <v>53</v>
      </c>
      <c r="B114" s="9">
        <f t="shared" si="18"/>
        <v>6.25E-2</v>
      </c>
      <c r="C114" s="8">
        <v>1</v>
      </c>
    </row>
    <row r="115" spans="1:3" x14ac:dyDescent="0.2">
      <c r="A115" s="8" t="s">
        <v>61</v>
      </c>
      <c r="B115" s="9">
        <f t="shared" si="18"/>
        <v>6.25E-2</v>
      </c>
      <c r="C115" s="8">
        <v>1</v>
      </c>
    </row>
    <row r="116" spans="1:3" x14ac:dyDescent="0.2">
      <c r="A116" s="8" t="s">
        <v>78</v>
      </c>
      <c r="B116" s="9">
        <f t="shared" si="18"/>
        <v>6.25E-2</v>
      </c>
      <c r="C116" s="8">
        <v>1</v>
      </c>
    </row>
    <row r="117" spans="1:3" x14ac:dyDescent="0.2">
      <c r="A117" s="8" t="s">
        <v>92</v>
      </c>
      <c r="B117" s="9">
        <f t="shared" si="18"/>
        <v>6.25E-2</v>
      </c>
      <c r="C117" s="8">
        <v>1</v>
      </c>
    </row>
    <row r="118" spans="1:3" x14ac:dyDescent="0.2">
      <c r="A118" s="8" t="s">
        <v>106</v>
      </c>
      <c r="B118" s="9">
        <f t="shared" si="18"/>
        <v>6.25E-2</v>
      </c>
      <c r="C118" s="8">
        <v>1</v>
      </c>
    </row>
    <row r="119" spans="1:3" x14ac:dyDescent="0.2">
      <c r="A119" s="8" t="s">
        <v>119</v>
      </c>
      <c r="B119" s="9">
        <f t="shared" si="18"/>
        <v>6.25E-2</v>
      </c>
      <c r="C119" s="8">
        <v>1</v>
      </c>
    </row>
  </sheetData>
  <sortState ref="A2:C119">
    <sortCondition descending="1" ref="C1"/>
  </sortState>
  <pageMargins left="0.7" right="0.7" top="0.75" bottom="0.75" header="0.3" footer="0.3"/>
  <pageSetup paperSize="5" orientation="landscape" horizontalDpi="15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3" sqref="F13"/>
    </sheetView>
  </sheetViews>
  <sheetFormatPr baseColWidth="10" defaultRowHeight="15" x14ac:dyDescent="0.25"/>
  <cols>
    <col min="1" max="1" width="6.140625" style="14" bestFit="1" customWidth="1"/>
    <col min="2" max="2" width="19.7109375" style="14" bestFit="1" customWidth="1"/>
    <col min="3" max="3" width="52.42578125" style="14" bestFit="1" customWidth="1"/>
    <col min="4" max="5" width="11.42578125" style="14"/>
    <col min="6" max="6" width="27.42578125" style="14" bestFit="1" customWidth="1"/>
    <col min="7" max="16384" width="11.42578125" style="14"/>
  </cols>
  <sheetData>
    <row r="1" spans="1:6" x14ac:dyDescent="0.25">
      <c r="A1" s="14" t="s">
        <v>121</v>
      </c>
      <c r="B1" s="14" t="s">
        <v>122</v>
      </c>
    </row>
    <row r="2" spans="1:6" x14ac:dyDescent="0.25">
      <c r="A2" s="14">
        <v>0.2</v>
      </c>
      <c r="B2" s="14" t="s">
        <v>124</v>
      </c>
      <c r="C2" s="14" t="s">
        <v>125</v>
      </c>
    </row>
    <row r="3" spans="1:6" x14ac:dyDescent="0.25">
      <c r="A3" s="14">
        <v>0.8</v>
      </c>
      <c r="B3" s="14" t="s">
        <v>123</v>
      </c>
      <c r="C3" s="14" t="s">
        <v>126</v>
      </c>
    </row>
    <row r="4" spans="1:6" x14ac:dyDescent="0.25">
      <c r="C4" s="14" t="s">
        <v>127</v>
      </c>
    </row>
    <row r="7" spans="1:6" x14ac:dyDescent="0.25">
      <c r="C7" s="18" t="s">
        <v>158</v>
      </c>
      <c r="D7" s="14">
        <v>20</v>
      </c>
    </row>
    <row r="8" spans="1:6" x14ac:dyDescent="0.25">
      <c r="C8" s="17" t="s">
        <v>156</v>
      </c>
      <c r="D8" s="14">
        <v>20</v>
      </c>
    </row>
    <row r="9" spans="1:6" x14ac:dyDescent="0.25">
      <c r="C9" s="18" t="s">
        <v>157</v>
      </c>
      <c r="D9" s="14">
        <v>60</v>
      </c>
      <c r="E9" s="14" t="s">
        <v>161</v>
      </c>
      <c r="F9" s="14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D27" sqref="A2:D27"/>
    </sheetView>
  </sheetViews>
  <sheetFormatPr baseColWidth="10" defaultRowHeight="15" x14ac:dyDescent="0.25"/>
  <cols>
    <col min="1" max="1" width="60.28515625" bestFit="1" customWidth="1"/>
    <col min="2" max="2" width="6.28515625" bestFit="1" customWidth="1"/>
    <col min="3" max="3" width="14" style="15" bestFit="1" customWidth="1"/>
    <col min="4" max="4" width="11.42578125" style="19"/>
    <col min="5" max="5" width="11.42578125" style="16"/>
    <col min="6" max="6" width="11.42578125" style="19"/>
  </cols>
  <sheetData>
    <row r="1" spans="1:10" x14ac:dyDescent="0.25">
      <c r="A1" t="s">
        <v>128</v>
      </c>
      <c r="B1" t="s">
        <v>129</v>
      </c>
      <c r="C1" s="15" t="s">
        <v>120</v>
      </c>
      <c r="D1" s="19" t="s">
        <v>160</v>
      </c>
    </row>
    <row r="2" spans="1:10" x14ac:dyDescent="0.25">
      <c r="A2" t="s">
        <v>130</v>
      </c>
      <c r="B2">
        <v>23206</v>
      </c>
      <c r="C2" s="15">
        <f>B2*25*25/10000</f>
        <v>1450.375</v>
      </c>
      <c r="D2" s="19">
        <f>C2*100/$C$28</f>
        <v>16.666546966682706</v>
      </c>
      <c r="F2" s="19">
        <f>D2*10/$D$2</f>
        <v>10</v>
      </c>
    </row>
    <row r="3" spans="1:10" x14ac:dyDescent="0.25">
      <c r="A3" t="s">
        <v>131</v>
      </c>
      <c r="B3">
        <v>20507</v>
      </c>
      <c r="C3" s="15">
        <f t="shared" ref="C3:C27" si="0">B3*25*25/10000</f>
        <v>1281.6875</v>
      </c>
      <c r="D3" s="19">
        <f t="shared" ref="D3:D27" si="1">C3*100/$C$28</f>
        <v>14.728125426431193</v>
      </c>
      <c r="F3" s="19">
        <f t="shared" ref="F3:F27" si="2">D3*10/$D$2</f>
        <v>8.8369387227441187</v>
      </c>
    </row>
    <row r="4" spans="1:10" x14ac:dyDescent="0.25">
      <c r="A4" t="s">
        <v>132</v>
      </c>
      <c r="B4">
        <v>18766</v>
      </c>
      <c r="C4" s="15">
        <f t="shared" si="0"/>
        <v>1172.875</v>
      </c>
      <c r="D4" s="19">
        <f t="shared" si="1"/>
        <v>13.477739393982921</v>
      </c>
      <c r="F4" s="19">
        <f t="shared" si="2"/>
        <v>8.0867017150736888</v>
      </c>
    </row>
    <row r="5" spans="1:10" x14ac:dyDescent="0.25">
      <c r="A5" t="s">
        <v>133</v>
      </c>
      <c r="B5">
        <v>10293</v>
      </c>
      <c r="C5" s="15">
        <f t="shared" si="0"/>
        <v>643.3125</v>
      </c>
      <c r="D5" s="19">
        <f t="shared" si="1"/>
        <v>7.3924316094141647</v>
      </c>
      <c r="F5" s="19">
        <f t="shared" si="2"/>
        <v>4.4354908213393092</v>
      </c>
    </row>
    <row r="6" spans="1:10" x14ac:dyDescent="0.25">
      <c r="A6" t="s">
        <v>134</v>
      </c>
      <c r="B6">
        <v>9662</v>
      </c>
      <c r="C6" s="15">
        <f t="shared" si="0"/>
        <v>603.875</v>
      </c>
      <c r="D6" s="19">
        <f t="shared" si="1"/>
        <v>6.9392474701408391</v>
      </c>
      <c r="F6" s="19">
        <f t="shared" si="2"/>
        <v>4.1635783849004566</v>
      </c>
      <c r="J6" s="21"/>
    </row>
    <row r="7" spans="1:10" x14ac:dyDescent="0.25">
      <c r="A7" t="s">
        <v>135</v>
      </c>
      <c r="B7">
        <v>9059</v>
      </c>
      <c r="C7" s="15">
        <f t="shared" si="0"/>
        <v>566.1875</v>
      </c>
      <c r="D7" s="19">
        <f t="shared" si="1"/>
        <v>6.5061729281728278</v>
      </c>
      <c r="F7" s="19">
        <f t="shared" si="2"/>
        <v>3.9037317935016809</v>
      </c>
      <c r="J7" s="21"/>
    </row>
    <row r="8" spans="1:10" x14ac:dyDescent="0.25">
      <c r="A8" t="s">
        <v>136</v>
      </c>
      <c r="B8">
        <v>7322</v>
      </c>
      <c r="C8" s="15">
        <f t="shared" si="0"/>
        <v>457.625</v>
      </c>
      <c r="D8" s="19">
        <f t="shared" si="1"/>
        <v>5.2586596953396008</v>
      </c>
      <c r="F8" s="19">
        <f t="shared" si="2"/>
        <v>3.1552184779798331</v>
      </c>
      <c r="J8" s="21"/>
    </row>
    <row r="9" spans="1:10" x14ac:dyDescent="0.25">
      <c r="A9" t="s">
        <v>137</v>
      </c>
      <c r="B9">
        <v>7314</v>
      </c>
      <c r="C9" s="15">
        <f t="shared" si="0"/>
        <v>457.125</v>
      </c>
      <c r="D9" s="19">
        <f t="shared" si="1"/>
        <v>5.2529140961095111</v>
      </c>
      <c r="F9" s="19">
        <f t="shared" si="2"/>
        <v>3.1517710936826684</v>
      </c>
      <c r="J9" s="21"/>
    </row>
    <row r="10" spans="1:10" x14ac:dyDescent="0.25">
      <c r="A10" t="s">
        <v>138</v>
      </c>
      <c r="B10">
        <v>6679</v>
      </c>
      <c r="C10" s="15">
        <f t="shared" si="0"/>
        <v>417.4375</v>
      </c>
      <c r="D10" s="19">
        <f t="shared" si="1"/>
        <v>4.7968571572211411</v>
      </c>
      <c r="F10" s="19">
        <f t="shared" si="2"/>
        <v>2.8781349650952341</v>
      </c>
      <c r="J10" s="21"/>
    </row>
    <row r="11" spans="1:10" x14ac:dyDescent="0.25">
      <c r="A11" t="s">
        <v>139</v>
      </c>
      <c r="B11">
        <v>4769</v>
      </c>
      <c r="C11" s="15">
        <f t="shared" si="0"/>
        <v>298.0625</v>
      </c>
      <c r="D11" s="19">
        <f t="shared" si="1"/>
        <v>3.4250953410372245</v>
      </c>
      <c r="F11" s="19">
        <f t="shared" si="2"/>
        <v>2.0550719641472037</v>
      </c>
      <c r="J11" s="21"/>
    </row>
    <row r="12" spans="1:10" x14ac:dyDescent="0.25">
      <c r="A12" t="s">
        <v>140</v>
      </c>
      <c r="B12">
        <v>4678</v>
      </c>
      <c r="C12" s="15">
        <f t="shared" si="0"/>
        <v>292.375</v>
      </c>
      <c r="D12" s="19">
        <f t="shared" si="1"/>
        <v>3.359739149794954</v>
      </c>
      <c r="F12" s="19">
        <f t="shared" si="2"/>
        <v>2.0158579677669568</v>
      </c>
      <c r="J12" s="21"/>
    </row>
    <row r="13" spans="1:10" x14ac:dyDescent="0.25">
      <c r="A13" t="s">
        <v>141</v>
      </c>
      <c r="B13">
        <v>3598</v>
      </c>
      <c r="C13" s="15">
        <f t="shared" si="0"/>
        <v>224.875</v>
      </c>
      <c r="D13" s="19">
        <f t="shared" si="1"/>
        <v>2.5840832537328442</v>
      </c>
      <c r="F13" s="19">
        <f t="shared" si="2"/>
        <v>1.550461087649746</v>
      </c>
      <c r="J13" s="21"/>
    </row>
    <row r="14" spans="1:10" x14ac:dyDescent="0.25">
      <c r="A14" t="s">
        <v>142</v>
      </c>
      <c r="B14">
        <v>3239</v>
      </c>
      <c r="C14" s="15">
        <f t="shared" si="0"/>
        <v>202.4375</v>
      </c>
      <c r="D14" s="19">
        <f t="shared" si="1"/>
        <v>2.3262494882825684</v>
      </c>
      <c r="F14" s="19">
        <f t="shared" si="2"/>
        <v>1.3957597173144876</v>
      </c>
    </row>
    <row r="15" spans="1:10" x14ac:dyDescent="0.25">
      <c r="A15" t="s">
        <v>143</v>
      </c>
      <c r="B15">
        <v>2305</v>
      </c>
      <c r="C15" s="15">
        <f t="shared" si="0"/>
        <v>144.0625</v>
      </c>
      <c r="D15" s="19">
        <f t="shared" si="1"/>
        <v>1.6554507781695957</v>
      </c>
      <c r="F15" s="19">
        <f t="shared" si="2"/>
        <v>0.99327760062052917</v>
      </c>
    </row>
    <row r="16" spans="1:10" x14ac:dyDescent="0.25">
      <c r="A16" t="s">
        <v>144</v>
      </c>
      <c r="B16">
        <v>1887</v>
      </c>
      <c r="C16" s="15">
        <f t="shared" si="0"/>
        <v>117.9375</v>
      </c>
      <c r="D16" s="19">
        <f t="shared" si="1"/>
        <v>1.3552432183974088</v>
      </c>
      <c r="F16" s="19">
        <f t="shared" si="2"/>
        <v>0.81315177109368264</v>
      </c>
    </row>
    <row r="17" spans="1:10" x14ac:dyDescent="0.25">
      <c r="A17" t="s">
        <v>145</v>
      </c>
      <c r="B17">
        <v>1529</v>
      </c>
      <c r="C17" s="15">
        <f t="shared" si="0"/>
        <v>95.5625</v>
      </c>
      <c r="D17" s="19">
        <f t="shared" si="1"/>
        <v>1.0981276528508945</v>
      </c>
      <c r="F17" s="19">
        <f t="shared" si="2"/>
        <v>0.65888132379557018</v>
      </c>
      <c r="J17" s="21"/>
    </row>
    <row r="18" spans="1:10" x14ac:dyDescent="0.25">
      <c r="A18" t="s">
        <v>146</v>
      </c>
      <c r="B18">
        <v>1368</v>
      </c>
      <c r="C18" s="15">
        <f t="shared" si="0"/>
        <v>85.5</v>
      </c>
      <c r="D18" s="19">
        <f t="shared" si="1"/>
        <v>0.98249746834533924</v>
      </c>
      <c r="F18" s="19">
        <f t="shared" si="2"/>
        <v>0.58950271481513405</v>
      </c>
    </row>
    <row r="19" spans="1:10" x14ac:dyDescent="0.25">
      <c r="A19" t="s">
        <v>147</v>
      </c>
      <c r="B19">
        <v>1162</v>
      </c>
      <c r="C19" s="15">
        <f t="shared" si="0"/>
        <v>72.625</v>
      </c>
      <c r="D19" s="19">
        <f t="shared" si="1"/>
        <v>0.8345482881705294</v>
      </c>
      <c r="F19" s="19">
        <f t="shared" si="2"/>
        <v>0.50073256916314746</v>
      </c>
    </row>
    <row r="20" spans="1:10" x14ac:dyDescent="0.25">
      <c r="A20" t="s">
        <v>148</v>
      </c>
      <c r="B20">
        <v>574</v>
      </c>
      <c r="C20" s="15">
        <f t="shared" si="0"/>
        <v>35.875</v>
      </c>
      <c r="D20" s="19">
        <f t="shared" si="1"/>
        <v>0.41224674475893619</v>
      </c>
      <c r="F20" s="19">
        <f t="shared" si="2"/>
        <v>0.24734982332155475</v>
      </c>
    </row>
    <row r="21" spans="1:10" x14ac:dyDescent="0.25">
      <c r="A21" t="s">
        <v>149</v>
      </c>
      <c r="B21">
        <v>366</v>
      </c>
      <c r="C21" s="15">
        <f t="shared" si="0"/>
        <v>22.875</v>
      </c>
      <c r="D21" s="19">
        <f t="shared" si="1"/>
        <v>0.26286116477660393</v>
      </c>
      <c r="F21" s="19">
        <f t="shared" si="2"/>
        <v>0.15771783159527711</v>
      </c>
    </row>
    <row r="22" spans="1:10" x14ac:dyDescent="0.25">
      <c r="A22" t="s">
        <v>150</v>
      </c>
      <c r="B22">
        <v>356</v>
      </c>
      <c r="C22" s="15">
        <f t="shared" si="0"/>
        <v>22.25</v>
      </c>
      <c r="D22" s="19">
        <f t="shared" si="1"/>
        <v>0.2556791657389918</v>
      </c>
      <c r="F22" s="19">
        <f t="shared" si="2"/>
        <v>0.15340860122382144</v>
      </c>
    </row>
    <row r="23" spans="1:10" x14ac:dyDescent="0.25">
      <c r="A23" t="s">
        <v>151</v>
      </c>
      <c r="B23">
        <v>245</v>
      </c>
      <c r="C23" s="15">
        <f t="shared" si="0"/>
        <v>15.3125</v>
      </c>
      <c r="D23" s="19">
        <f t="shared" si="1"/>
        <v>0.17595897642149716</v>
      </c>
      <c r="F23" s="19">
        <f t="shared" si="2"/>
        <v>0.10557614410066363</v>
      </c>
    </row>
    <row r="24" spans="1:10" x14ac:dyDescent="0.25">
      <c r="A24" t="s">
        <v>152</v>
      </c>
      <c r="B24">
        <v>215</v>
      </c>
      <c r="C24" s="15">
        <f t="shared" si="0"/>
        <v>13.4375</v>
      </c>
      <c r="D24" s="19">
        <f t="shared" si="1"/>
        <v>0.15441297930866077</v>
      </c>
      <c r="F24" s="19">
        <f t="shared" si="2"/>
        <v>9.2648452986296662E-2</v>
      </c>
    </row>
    <row r="25" spans="1:10" x14ac:dyDescent="0.25">
      <c r="A25" t="s">
        <v>153</v>
      </c>
      <c r="B25">
        <v>77</v>
      </c>
      <c r="C25" s="15">
        <f t="shared" si="0"/>
        <v>4.8125</v>
      </c>
      <c r="D25" s="19">
        <f t="shared" si="1"/>
        <v>5.5301392589613391E-2</v>
      </c>
      <c r="F25" s="19">
        <f t="shared" si="2"/>
        <v>3.3181073860208569E-2</v>
      </c>
    </row>
    <row r="26" spans="1:10" x14ac:dyDescent="0.25">
      <c r="A26" t="s">
        <v>154</v>
      </c>
      <c r="B26">
        <v>36</v>
      </c>
      <c r="C26" s="15">
        <f t="shared" si="0"/>
        <v>2.25</v>
      </c>
      <c r="D26" s="19">
        <f t="shared" si="1"/>
        <v>2.5855196535403663E-2</v>
      </c>
      <c r="F26" s="19">
        <f t="shared" si="2"/>
        <v>1.5513229337240369E-2</v>
      </c>
    </row>
    <row r="27" spans="1:10" x14ac:dyDescent="0.25">
      <c r="A27" t="s">
        <v>155</v>
      </c>
      <c r="B27">
        <v>25</v>
      </c>
      <c r="C27" s="15">
        <f t="shared" si="0"/>
        <v>1.5625</v>
      </c>
      <c r="D27" s="19">
        <f t="shared" si="1"/>
        <v>1.7954997594030322E-2</v>
      </c>
      <c r="F27" s="19">
        <f t="shared" si="2"/>
        <v>1.0773075928639145E-2</v>
      </c>
    </row>
    <row r="28" spans="1:10" x14ac:dyDescent="0.25">
      <c r="C28" s="15">
        <f>SUM(C2:C27)</f>
        <v>8702.3125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3" workbookViewId="0">
      <selection activeCell="C29" sqref="C29"/>
    </sheetView>
  </sheetViews>
  <sheetFormatPr baseColWidth="10" defaultRowHeight="15" x14ac:dyDescent="0.25"/>
  <cols>
    <col min="1" max="11" width="11.42578125" style="30"/>
    <col min="12" max="12" width="16.28515625" style="30" customWidth="1"/>
    <col min="13" max="16384" width="11.42578125" style="30"/>
  </cols>
  <sheetData>
    <row r="1" spans="1:13" x14ac:dyDescent="0.25">
      <c r="A1" s="28" t="s">
        <v>174</v>
      </c>
      <c r="B1" s="28" t="s">
        <v>177</v>
      </c>
      <c r="C1" s="28" t="s">
        <v>178</v>
      </c>
      <c r="D1" s="28" t="s">
        <v>179</v>
      </c>
      <c r="E1" s="28" t="s">
        <v>180</v>
      </c>
      <c r="F1" s="28" t="s">
        <v>181</v>
      </c>
      <c r="G1" s="29" t="s">
        <v>182</v>
      </c>
      <c r="H1" s="29" t="s">
        <v>183</v>
      </c>
      <c r="I1" s="29" t="s">
        <v>184</v>
      </c>
      <c r="J1" s="29" t="s">
        <v>185</v>
      </c>
      <c r="K1" s="29" t="s">
        <v>186</v>
      </c>
      <c r="L1" s="29" t="s">
        <v>187</v>
      </c>
    </row>
    <row r="2" spans="1:13" x14ac:dyDescent="0.25">
      <c r="A2" s="28">
        <v>2018</v>
      </c>
      <c r="B2" s="28">
        <v>17812</v>
      </c>
      <c r="C2" s="28">
        <v>2057</v>
      </c>
      <c r="D2" s="28">
        <v>2137</v>
      </c>
      <c r="E2" s="28">
        <v>166</v>
      </c>
      <c r="F2" s="28">
        <v>239</v>
      </c>
      <c r="G2" s="30">
        <v>30</v>
      </c>
      <c r="L2" s="30">
        <v>1605</v>
      </c>
    </row>
    <row r="3" spans="1:13" x14ac:dyDescent="0.25">
      <c r="A3" s="28">
        <v>2017</v>
      </c>
      <c r="B3" s="28">
        <v>25146</v>
      </c>
      <c r="C3" s="28">
        <v>2766</v>
      </c>
      <c r="D3" s="28">
        <v>1875</v>
      </c>
      <c r="E3" s="28">
        <v>1893</v>
      </c>
      <c r="F3" s="28">
        <v>1500</v>
      </c>
      <c r="G3" s="30">
        <v>723</v>
      </c>
      <c r="I3" s="30">
        <v>24</v>
      </c>
      <c r="J3" s="30">
        <v>55</v>
      </c>
      <c r="L3" s="30">
        <v>696</v>
      </c>
    </row>
    <row r="4" spans="1:13" x14ac:dyDescent="0.25">
      <c r="A4" s="28">
        <v>2016</v>
      </c>
      <c r="B4" s="28">
        <v>13372</v>
      </c>
      <c r="C4" s="28">
        <v>3110</v>
      </c>
      <c r="D4" s="28">
        <v>1469</v>
      </c>
      <c r="E4" s="28">
        <v>1047</v>
      </c>
      <c r="F4" s="28">
        <v>358</v>
      </c>
      <c r="G4" s="30">
        <v>5</v>
      </c>
      <c r="H4" s="30">
        <v>1657</v>
      </c>
      <c r="I4" s="30">
        <v>921</v>
      </c>
      <c r="J4" s="30">
        <v>666</v>
      </c>
      <c r="K4" s="30">
        <v>303</v>
      </c>
      <c r="L4" s="30">
        <v>892</v>
      </c>
    </row>
    <row r="5" spans="1:13" x14ac:dyDescent="0.25">
      <c r="A5" s="28">
        <v>2015</v>
      </c>
      <c r="B5" s="28">
        <v>804</v>
      </c>
      <c r="C5" s="28">
        <v>764</v>
      </c>
      <c r="D5" s="28">
        <v>273</v>
      </c>
      <c r="E5" s="28">
        <v>113</v>
      </c>
      <c r="I5" s="28">
        <v>1057</v>
      </c>
      <c r="J5" s="30">
        <v>151</v>
      </c>
      <c r="L5" s="30">
        <v>199</v>
      </c>
    </row>
    <row r="6" spans="1:13" x14ac:dyDescent="0.25">
      <c r="A6" s="28">
        <v>2013</v>
      </c>
      <c r="B6" s="28">
        <v>43686</v>
      </c>
      <c r="C6" s="28">
        <v>8672</v>
      </c>
      <c r="D6" s="28">
        <v>1564</v>
      </c>
      <c r="E6" s="28">
        <v>246</v>
      </c>
      <c r="F6" s="28">
        <v>159</v>
      </c>
      <c r="G6" s="30">
        <v>2</v>
      </c>
    </row>
    <row r="7" spans="1:13" x14ac:dyDescent="0.25">
      <c r="A7" s="28">
        <v>2012</v>
      </c>
      <c r="B7" s="30">
        <v>3797</v>
      </c>
      <c r="C7" s="28">
        <v>2</v>
      </c>
      <c r="D7" s="28"/>
      <c r="E7" s="28"/>
      <c r="F7" s="28"/>
    </row>
    <row r="8" spans="1:13" x14ac:dyDescent="0.25">
      <c r="A8" s="28">
        <v>2011</v>
      </c>
      <c r="B8" s="28">
        <v>16352</v>
      </c>
      <c r="C8" s="28">
        <v>1362</v>
      </c>
      <c r="D8" s="28">
        <v>795</v>
      </c>
      <c r="E8" s="28">
        <v>109</v>
      </c>
      <c r="F8" s="28">
        <v>227</v>
      </c>
      <c r="G8" s="30">
        <v>386</v>
      </c>
      <c r="I8" s="30">
        <v>135</v>
      </c>
      <c r="J8" s="30">
        <v>4</v>
      </c>
    </row>
    <row r="9" spans="1:13" x14ac:dyDescent="0.25">
      <c r="B9" s="30">
        <f>SUM(B2:B8)</f>
        <v>120969</v>
      </c>
      <c r="C9" s="30">
        <f t="shared" ref="C9:L9" si="0">SUM(C2:C8)</f>
        <v>18733</v>
      </c>
      <c r="D9" s="30">
        <f t="shared" si="0"/>
        <v>8113</v>
      </c>
      <c r="E9" s="30">
        <f t="shared" si="0"/>
        <v>3574</v>
      </c>
      <c r="F9" s="30">
        <f t="shared" si="0"/>
        <v>2483</v>
      </c>
      <c r="G9" s="30">
        <f t="shared" si="0"/>
        <v>1146</v>
      </c>
      <c r="H9" s="30">
        <f t="shared" si="0"/>
        <v>1657</v>
      </c>
      <c r="I9" s="30">
        <f t="shared" si="0"/>
        <v>2137</v>
      </c>
      <c r="J9" s="30">
        <f t="shared" si="0"/>
        <v>876</v>
      </c>
      <c r="K9" s="30">
        <f t="shared" si="0"/>
        <v>303</v>
      </c>
      <c r="L9" s="30">
        <f t="shared" si="0"/>
        <v>3392</v>
      </c>
      <c r="M9" s="31">
        <f>SUM(B9:L9)</f>
        <v>163383</v>
      </c>
    </row>
    <row r="10" spans="1:13" s="32" customFormat="1" x14ac:dyDescent="0.25">
      <c r="B10" s="32">
        <f>B9*100/$M$9</f>
        <v>74.04013881493178</v>
      </c>
      <c r="C10" s="32">
        <f t="shared" ref="C10:M10" si="1">C9*100/$M$9</f>
        <v>11.465697165555779</v>
      </c>
      <c r="D10" s="32">
        <f t="shared" si="1"/>
        <v>4.9656328993836567</v>
      </c>
      <c r="E10" s="32">
        <f t="shared" si="1"/>
        <v>2.1874980873163059</v>
      </c>
      <c r="F10" s="32">
        <f t="shared" si="1"/>
        <v>1.5197419560174559</v>
      </c>
      <c r="G10" s="32">
        <f t="shared" si="1"/>
        <v>0.70141936431574892</v>
      </c>
      <c r="H10" s="32">
        <f t="shared" si="1"/>
        <v>1.0141814019818463</v>
      </c>
      <c r="I10" s="32">
        <f t="shared" si="1"/>
        <v>1.3079696174020552</v>
      </c>
      <c r="J10" s="32">
        <f t="shared" si="1"/>
        <v>0.53616349314188139</v>
      </c>
      <c r="K10" s="32">
        <f t="shared" si="1"/>
        <v>0.1854538109840069</v>
      </c>
      <c r="L10" s="32">
        <f t="shared" si="1"/>
        <v>2.0761033889694764</v>
      </c>
      <c r="M10" s="32">
        <f t="shared" si="1"/>
        <v>100</v>
      </c>
    </row>
    <row r="12" spans="1:13" x14ac:dyDescent="0.25">
      <c r="B12" s="30">
        <v>74.04013881493178</v>
      </c>
      <c r="C12" s="30">
        <v>11.465697165555779</v>
      </c>
      <c r="D12" s="30">
        <v>4.9656328993836567</v>
      </c>
      <c r="E12" s="30">
        <v>2.1874980873163059</v>
      </c>
      <c r="F12" s="30">
        <v>1.5197419560174559</v>
      </c>
      <c r="G12" s="30">
        <v>0.70141936431574892</v>
      </c>
      <c r="H12" s="30">
        <v>1.0141814019818463</v>
      </c>
      <c r="I12" s="30">
        <v>1.3079696174020552</v>
      </c>
      <c r="J12" s="30">
        <v>0.53616349314188139</v>
      </c>
      <c r="K12" s="30">
        <v>0.1854538109840069</v>
      </c>
      <c r="L12" s="30">
        <v>2.0761033889694764</v>
      </c>
      <c r="M12" s="30">
        <v>100</v>
      </c>
    </row>
    <row r="14" spans="1:13" x14ac:dyDescent="0.25">
      <c r="C14" s="32">
        <v>74.04013881493178</v>
      </c>
    </row>
    <row r="15" spans="1:13" x14ac:dyDescent="0.25">
      <c r="C15" s="32">
        <v>11.465697165555779</v>
      </c>
    </row>
    <row r="16" spans="1:13" x14ac:dyDescent="0.25">
      <c r="C16" s="32">
        <v>4.9656328993836567</v>
      </c>
    </row>
    <row r="17" spans="3:3" x14ac:dyDescent="0.25">
      <c r="C17" s="32">
        <v>2.1874980873163059</v>
      </c>
    </row>
    <row r="18" spans="3:3" x14ac:dyDescent="0.25">
      <c r="C18" s="32">
        <v>1.5197419560174559</v>
      </c>
    </row>
    <row r="19" spans="3:3" x14ac:dyDescent="0.25">
      <c r="C19" s="32">
        <v>0.70141936431574892</v>
      </c>
    </row>
    <row r="20" spans="3:3" x14ac:dyDescent="0.25">
      <c r="C20" s="32">
        <v>1.0141814019818463</v>
      </c>
    </row>
    <row r="21" spans="3:3" x14ac:dyDescent="0.25">
      <c r="C21" s="32">
        <v>1.3079696174020552</v>
      </c>
    </row>
    <row r="22" spans="3:3" x14ac:dyDescent="0.25">
      <c r="C22" s="32">
        <v>0.53616349314188139</v>
      </c>
    </row>
    <row r="23" spans="3:3" x14ac:dyDescent="0.25">
      <c r="C23" s="32">
        <v>0.1854538109840069</v>
      </c>
    </row>
    <row r="24" spans="3:3" x14ac:dyDescent="0.25">
      <c r="C24" s="32">
        <v>2.0761033889694764</v>
      </c>
    </row>
    <row r="25" spans="3:3" x14ac:dyDescent="0.25">
      <c r="C25" s="3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</vt:lpstr>
      <vt:lpstr>Modelos</vt:lpstr>
      <vt:lpstr>Veg. incendiada_unicos</vt:lpstr>
      <vt:lpstr>Hoja1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DSIA0</dc:creator>
  <cp:lastModifiedBy>OBSERVATORIO</cp:lastModifiedBy>
  <dcterms:created xsi:type="dcterms:W3CDTF">2019-02-26T20:38:12Z</dcterms:created>
  <dcterms:modified xsi:type="dcterms:W3CDTF">2019-03-19T21:33:32Z</dcterms:modified>
</cp:coreProperties>
</file>